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bushare.sharepoint.com/sites/CFB/CFBSectors/PolicyMatricies/"/>
    </mc:Choice>
  </mc:AlternateContent>
  <bookViews>
    <workbookView xWindow="0" yWindow="0" windowWidth="18384" windowHeight="6672" activeTab="1"/>
  </bookViews>
  <sheets>
    <sheet name="Electrification" sheetId="7" r:id="rId1"/>
    <sheet name="Demand Management" sheetId="2" r:id="rId2"/>
    <sheet name="Abbreviations" sheetId="10" r:id="rId3"/>
    <sheet name="Data" sheetId="11" r:id="rId4"/>
  </sheets>
  <externalReferences>
    <externalReference r:id="rId5"/>
  </externalReferences>
  <definedNames>
    <definedName name="Ele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11" l="1"/>
  <c r="E48" i="11"/>
  <c r="C48" i="11"/>
  <c r="A46" i="11"/>
  <c r="G42" i="11"/>
  <c r="E42" i="11"/>
  <c r="C42" i="11"/>
  <c r="A41" i="11"/>
  <c r="G36" i="11"/>
  <c r="E36" i="11"/>
  <c r="C36" i="11"/>
  <c r="A35" i="11"/>
  <c r="G30" i="11"/>
  <c r="E30" i="11"/>
  <c r="C30" i="11"/>
  <c r="A29" i="11"/>
  <c r="A24" i="11"/>
  <c r="A17" i="11"/>
  <c r="A11" i="11"/>
  <c r="A5" i="11"/>
  <c r="Q5" i="2" l="1"/>
  <c r="Q7" i="2"/>
</calcChain>
</file>

<file path=xl/comments1.xml><?xml version="1.0" encoding="utf-8"?>
<comments xmlns="http://schemas.openxmlformats.org/spreadsheetml/2006/main">
  <authors>
    <author>tc={F410C67A-B6B7-4D21-BAB7-CCE27198B702}</author>
    <author>tc={71947AB3-A333-42FC-BA83-C41982368F82}</author>
    <author>tc={44A103A2-FD23-4AF0-A6D4-B887A8A5721D}</author>
    <author>tc={482EFB27-4275-4D46-AFD8-BDDF9F239F5D}</author>
    <author>tc={FE411FA0-46A6-43D3-9D99-6A49574C7E0D}</author>
    <author>tc={5F716106-6387-4DF6-B0CA-FD60417DE055}</author>
    <author>tc={F085E0FB-2CF1-4619-B232-1F298C15C26B}</author>
    <author>tc={A0FF9D96-C03B-4859-AEE8-CC9BF6E7B69D}</author>
  </authors>
  <commentList>
    <comment ref="P2"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Scenario 4 vs. 3, 2050, "main" worksheet of CFB postprocessor</t>
        </r>
      </text>
    </comment>
    <comment ref="S2"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CFB Model Postprocessor 'Main', EV4 vs. EV3 w/no travel change and non-LDV sectors disabled</t>
        </r>
      </text>
    </comment>
    <comment ref="O6" authorId="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Assumed 50% of a total ban
</t>
        </r>
      </text>
    </comment>
    <comment ref="S7"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CFB Model Postprocessor 'Main', EV5 vs. EV3 w/no travel change and non-LDV sectors disabled</t>
        </r>
      </text>
    </comment>
    <comment ref="S8" authorId="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CFB Model Postprocessor 'Main', EV-3 (Boston Base) w/26% SM (2050), no vs. yes SM = EV-AV</t>
        </r>
      </text>
    </comment>
    <comment ref="S9"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CFB Model Postprocessor 'Main', EV4 vs. EV3 w/no travel change and all sectors except CLDT and MDT disabled (scenario travel)</t>
        </r>
      </text>
    </comment>
    <comment ref="S10" authorId="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CFB Model Postprocessor 'Main', EV5 vs. EV3 w/no travel change and all sectors except CLDT and MDT disabled (scenario travel)</t>
        </r>
      </text>
    </comment>
    <comment ref="S13"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Factored MDV-ICE ban by 2% (1% fleet share, then accounting for 0% EV base instead of 43%)</t>
        </r>
      </text>
    </comment>
  </commentList>
</comments>
</file>

<file path=xl/comments2.xml><?xml version="1.0" encoding="utf-8"?>
<comments xmlns="http://schemas.openxmlformats.org/spreadsheetml/2006/main">
  <authors>
    <author>tc={8A21AD0B-DD35-4454-A420-6B18EA7DBC00}</author>
    <author>tc={23F5CD6B-6ED8-4757-94C6-3850915C4191}</author>
    <author>tc={2E17E38F-9F13-4314-AAD3-393EE6E529EE}</author>
    <author>tc={4DEE2FFE-C521-4D5F-A139-1EE17BD41413}</author>
  </authors>
  <commentList>
    <comment ref="Q1"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 not sure where this came from -- should it be comparing against EV Boston baseline instead of EV scenario 0?</t>
        </r>
      </text>
    </comment>
    <comment ref="S1"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Abatement cost includes VOC savings proportionate to VMT reductions, not reflected in this column</t>
        </r>
      </text>
    </comment>
    <comment ref="C9" authorId="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"Investment in bike and pedestrian infrastructure"
</t>
        </r>
      </text>
    </comment>
    <comment ref="V15"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 5 c/mi -- CHECK THIS</t>
        </r>
      </text>
    </comment>
  </commentList>
</comments>
</file>

<file path=xl/comments3.xml><?xml version="1.0" encoding="utf-8"?>
<comments xmlns="http://schemas.openxmlformats.org/spreadsheetml/2006/main">
  <authors>
    <author>Christopher Porter</author>
  </authors>
  <commentList>
    <comment ref="A31" authorId="0" shapeId="0">
      <text>
        <r>
          <rPr>
            <b/>
            <sz val="9"/>
            <color indexed="81"/>
            <rFont val="Tahoma"/>
            <family val="2"/>
          </rPr>
          <t>Christopher Porter:</t>
        </r>
        <r>
          <rPr>
            <sz val="9"/>
            <color indexed="81"/>
            <rFont val="Tahoma"/>
            <family val="2"/>
          </rPr>
          <t xml:space="preserve">
maybe he only ran MBTA not BPS</t>
        </r>
      </text>
    </comment>
  </commentList>
</comments>
</file>

<file path=xl/sharedStrings.xml><?xml version="1.0" encoding="utf-8"?>
<sst xmlns="http://schemas.openxmlformats.org/spreadsheetml/2006/main" count="829" uniqueCount="474">
  <si>
    <t>Sector</t>
  </si>
  <si>
    <t>Subsector / Focus Area</t>
  </si>
  <si>
    <t>Policy Name</t>
  </si>
  <si>
    <t>Description</t>
  </si>
  <si>
    <t>Jurisdiction</t>
  </si>
  <si>
    <t>KPI</t>
  </si>
  <si>
    <t>Geospatial Indicator</t>
  </si>
  <si>
    <t>How we evaluated this</t>
  </si>
  <si>
    <t>Timing Considerations</t>
  </si>
  <si>
    <t xml:space="preserve">Timing </t>
  </si>
  <si>
    <t>Dependencies</t>
  </si>
  <si>
    <t>Opportunities</t>
  </si>
  <si>
    <t>Challenges</t>
  </si>
  <si>
    <t>Economic Development</t>
  </si>
  <si>
    <t>Emissions Savings - Current Grid</t>
  </si>
  <si>
    <t>Emissions Savings - MA CES 2050</t>
  </si>
  <si>
    <t>Emissions Savings - MA CES 100 % Clean Energy</t>
  </si>
  <si>
    <t>Fuel Consumption (million gge)</t>
  </si>
  <si>
    <t>Air Quality/ Health Impacts</t>
  </si>
  <si>
    <t>Assumptions</t>
  </si>
  <si>
    <t>Private CAPEX</t>
  </si>
  <si>
    <t>Private OPEX</t>
  </si>
  <si>
    <t xml:space="preserve">Public CAPEX </t>
  </si>
  <si>
    <t>Public OPEX</t>
  </si>
  <si>
    <t>Abatement Cost ($/tonne CO2e)</t>
  </si>
  <si>
    <t>Further Resources</t>
  </si>
  <si>
    <t>Transportation</t>
  </si>
  <si>
    <t>Clean Vehicles-LDV Incentives</t>
  </si>
  <si>
    <t>Increase public EVSE infrastructure</t>
  </si>
  <si>
    <t>Install charging infrastructure in public spaces</t>
  </si>
  <si>
    <t>State, City</t>
  </si>
  <si>
    <t>Number EVSE Stations (Level 1, Level 2, Fast Charging)</t>
  </si>
  <si>
    <t>Yes</t>
  </si>
  <si>
    <t>Maximum Level of Potential Using MA3T Model Compared to MA3T Boston Baseline</t>
  </si>
  <si>
    <t xml:space="preserve">Action could happen immediately. Need to match deployment of public and private infrastructure with pace and location of emerging EV demand. </t>
  </si>
  <si>
    <t>Ongoing: Increase strategic placement of EVSE</t>
  </si>
  <si>
    <t>In some cases may require utility participation or support</t>
  </si>
  <si>
    <t>Necessary to support EVs. Approximately 60% of vehicle owners do not have access to a private garage</t>
  </si>
  <si>
    <t xml:space="preserve">Curbside infrastructure incurs an opportunity cost for other transit options </t>
  </si>
  <si>
    <t>Local employment from EVSE installation</t>
  </si>
  <si>
    <t>-3,400 kg PM2.5, -39,000 kg NOx</t>
  </si>
  <si>
    <t>Change in 2050 emissions assuming baseline VMT - no change in demand</t>
  </si>
  <si>
    <t>Curbside EVSE - $5000; Curbside Fast EVSE - $60,000</t>
  </si>
  <si>
    <t>Accommodating Garage Orphans</t>
  </si>
  <si>
    <t>Mandate private EVSE infrastructure</t>
  </si>
  <si>
    <t>Require new building and parking lots to provide EVSE or be EVSE ready</t>
  </si>
  <si>
    <t>City</t>
  </si>
  <si>
    <t>Private EVSE Stations</t>
  </si>
  <si>
    <t>Could be implemented immediately</t>
  </si>
  <si>
    <t>1-2 years integrated with development process</t>
  </si>
  <si>
    <t>Necessary to support EVs for residents of new work places and multi-family development.</t>
  </si>
  <si>
    <t>Modest additional cost to development</t>
  </si>
  <si>
    <t>Garage EVSE - $5000; Garage Fast EVSE - $60,000</t>
  </si>
  <si>
    <t>Reduce Excise Tax for EVs</t>
  </si>
  <si>
    <t>Tax EVs at a lower rate than ICE</t>
  </si>
  <si>
    <t>Share of EVs registered in Boston</t>
  </si>
  <si>
    <t>No</t>
  </si>
  <si>
    <t>2-5 years</t>
  </si>
  <si>
    <t xml:space="preserve">Sufficient public EVSE to support accelerated growth in EVs </t>
  </si>
  <si>
    <t>Mechanism to nudge and educate drivers about the benefits of EVs</t>
  </si>
  <si>
    <t>Limited potential (~$100 / vehicle / year) which may not be an effective incentive to promote significant adoption given the large upfront cost of EVs and EVSE. May conflict with city efforts to reduce SOV ownership</t>
  </si>
  <si>
    <t>-$100 per EV</t>
  </si>
  <si>
    <t>$+100 per EV</t>
  </si>
  <si>
    <t>Subsidize EVs</t>
  </si>
  <si>
    <t xml:space="preserve">Provide a direct subsidy to EVs or EVSE </t>
  </si>
  <si>
    <t xml:space="preserve">5-10 years </t>
  </si>
  <si>
    <t>May conflict with city efforts to reduce SOV ownership. Subsidy of drivers could be inequitable.</t>
  </si>
  <si>
    <t xml:space="preserve">$5000 instant rebate, $500 EVSE per vehicle </t>
  </si>
  <si>
    <t>Clean Vehicles-LDV Mandates</t>
  </si>
  <si>
    <t>Ban LDV-ICE vehicles from registration</t>
  </si>
  <si>
    <t>Only allow zero-emissions LDVs to be registered in the city, grandfather in existing stock for the remainder of its lifecycle or a predetermined period</t>
  </si>
  <si>
    <t>50% Electrification Compared to MA3T Boston Baseline</t>
  </si>
  <si>
    <t>Ban should allow for 15-20 years of stock turnover to achieve full technology shift</t>
  </si>
  <si>
    <t>2035 - needs to begin early due to stock life cycle</t>
  </si>
  <si>
    <t>Potentially easier to enforce than a full ban. Substantially improves air quality.</t>
  </si>
  <si>
    <t>-2,200 kg PM2.5, -26,000 kg NOx</t>
  </si>
  <si>
    <t>EV +$3,000 vs. ICE (2030)
Garage EVSE $1,000</t>
  </si>
  <si>
    <t>-$300/year fuel &amp; maintenance (2030)</t>
  </si>
  <si>
    <t>Enforcement</t>
  </si>
  <si>
    <t>Ban LDV-ICE vehicles from the city</t>
  </si>
  <si>
    <t>Only allow zero-emissions LDVs to be used in the city, grandfather in existing stock for the remainder of its lifecycle or a predetermined period</t>
  </si>
  <si>
    <t>Share of EVs operating in Boston</t>
  </si>
  <si>
    <t>100% Electrification Compared to MA3T Boston Baseline</t>
  </si>
  <si>
    <t>Enables city to achieve deep decarbonization goals. Substantially improves air quality.</t>
  </si>
  <si>
    <t>-4,500 kg PM2.5, -51,000 kg NOx</t>
  </si>
  <si>
    <t>Require Shared Mobility to use EVs</t>
  </si>
  <si>
    <t>Requires vehicles operating shared mobility services in the City to be electric. Alternatively, offsets could be required.</t>
  </si>
  <si>
    <t>Share of shared vehicle fleet EVs</t>
  </si>
  <si>
    <t>Compared "unmanaged" CAV scenario (26% mode share) for all EV vs. fleet technology</t>
  </si>
  <si>
    <t>As soon as SM services start to be operated by centralized fleets, pending consideration of economic factors</t>
  </si>
  <si>
    <t>2020-2025+</t>
  </si>
  <si>
    <t>Shared Mobility services would likely need to be operated under a central fleet model rather than today's private vehicle approach</t>
  </si>
  <si>
    <t>Ensure fleet-provided mobility services are clean</t>
  </si>
  <si>
    <t>Caution not to hinder mobility innovations if EV economics don’t work in short term. Has limited applicability to private vehicle shared mobility services.</t>
  </si>
  <si>
    <t>-1,500 kg PM2.5, -17,000 kg NOx</t>
  </si>
  <si>
    <t>"Unmanaged" Shared Mobility scenario (26% mode share), vs. Boston baseline EV%</t>
  </si>
  <si>
    <t>Clean Vehicles-MDV Mandates</t>
  </si>
  <si>
    <t xml:space="preserve">Programs to support commercial light/ medium truck EV adoption </t>
  </si>
  <si>
    <t>Incentives, information, demonstrations, and technical assistance for EV technology and EVSE for individual and fleet owner/operator trucks</t>
  </si>
  <si>
    <t>Maximum Level of Potential Using MA3T Model Compared to Industry Forecast</t>
  </si>
  <si>
    <t>Technology is just starting to become available, &amp; still expensive</t>
  </si>
  <si>
    <t>2020-2035 or until no longer needed</t>
  </si>
  <si>
    <t>Technological Development of E-MDVs</t>
  </si>
  <si>
    <t>Target support to specific fleets and industries</t>
  </si>
  <si>
    <t>Will be expensive or impractical for some uses in near-term</t>
  </si>
  <si>
    <t>-300 kg PM2.5, -15,000 kg NOx</t>
  </si>
  <si>
    <t>Baseline = industry forecast for LDV electrification</t>
  </si>
  <si>
    <t>EV subsidies?
Fast charger $20,000 per vehicle</t>
  </si>
  <si>
    <t>Outreach staff</t>
  </si>
  <si>
    <t>Ban MDV-ICE vehicles from the city</t>
  </si>
  <si>
    <t>Only allow zero-emissions MDVs to be used in the city, grandfather in existing stock for the remainder of its lifecycle or a predetermined period</t>
  </si>
  <si>
    <t>All electric MDV vs. Industry Forecast</t>
  </si>
  <si>
    <t>Supports deep decarbonization. Support air quality/ health objectives.</t>
  </si>
  <si>
    <t>-500 kg PM2.5, -23,000 kg NOx</t>
  </si>
  <si>
    <t>EV +$60,000 vs. ICE (2030)
Fast charger $20,000</t>
  </si>
  <si>
    <t>CAV in Private Ownership</t>
  </si>
  <si>
    <t>Require CAVs to be clean technology</t>
  </si>
  <si>
    <t>Require any self-driving (autonomous) vehicle registered or used in the City to be electric</t>
  </si>
  <si>
    <t>% Electric CAVs</t>
  </si>
  <si>
    <t>MA3T Boston Baseline 2050 LDV fleet vs. all-electric LDV CAVs</t>
  </si>
  <si>
    <t>Relevant once CAVs (Level 5 full automation) are market-ready</t>
  </si>
  <si>
    <t>Mitigates any emissions growth from CAVs. Similar in principle to ICE bans assuming CAVs are predominant technologies in the future.</t>
  </si>
  <si>
    <t>May be of limited practical impact depending how the CAV market evolves in being tied to EVs.</t>
  </si>
  <si>
    <t>-2,400 kg PM2.5, -28,000 kg NOx</t>
  </si>
  <si>
    <t>50% CAV market share in 2050 for light duty vehicles</t>
  </si>
  <si>
    <t>Clean Vehicles-Public</t>
  </si>
  <si>
    <t>Electrify public vehicle fleets</t>
  </si>
  <si>
    <t>City, State</t>
  </si>
  <si>
    <t>Number of vehicles electrified / public fuel procurements</t>
  </si>
  <si>
    <t>Increased LDV EV share by 0.056% (municipal fleet share of total)</t>
  </si>
  <si>
    <t>Technology exists to transition fleet immediately. Coinciding transition with stock turnover will avoid stranded assets</t>
  </si>
  <si>
    <t>Ongoing: Continue/ expand EV purchases for public fleets</t>
  </si>
  <si>
    <t>Lead by example, demonstrate technology</t>
  </si>
  <si>
    <t>N/A</t>
  </si>
  <si>
    <t>Change in 2050 emissions assuming no change in baseline transit service</t>
  </si>
  <si>
    <t>EV +$3,000 vs. ICE (2030+)
Garage EVSE $1,000</t>
  </si>
  <si>
    <t>Electrify public truck fleets</t>
  </si>
  <si>
    <t>Increased MDV EV share by 0.94% (refuse + utility share of MDV)</t>
  </si>
  <si>
    <t>Limited technology options currently</t>
  </si>
  <si>
    <t>-10 kg PM2.5, -500 kg NOx</t>
  </si>
  <si>
    <t>Electrify BPS and MBTA  Buses</t>
  </si>
  <si>
    <t>Number of busses electrified / diesel use in buses</t>
  </si>
  <si>
    <t>Yes - routes electrified</t>
  </si>
  <si>
    <t>Current (4% MBTA/0% BPS) vs. 100% electrification of buses</t>
  </si>
  <si>
    <t>2-5+ years: Electric school &amp; transit bus purchase. Hybrid buses have just been purchased by MBTA</t>
  </si>
  <si>
    <t>Support air quality/ health objectives. Improve system speed and performance.</t>
  </si>
  <si>
    <t>-500 kg PM2.5, -30,000 kg NOx</t>
  </si>
  <si>
    <t>Change in 2050 emissions assuming no change in baseline bus service</t>
  </si>
  <si>
    <t>+$200,000/vehicle (2020) + $40,000/charger</t>
  </si>
  <si>
    <t>Electrify commuter rail</t>
  </si>
  <si>
    <t>MBTA</t>
  </si>
  <si>
    <t>Miles rail electrified / diesel use in trains</t>
  </si>
  <si>
    <t>Yes - lines electrified</t>
  </si>
  <si>
    <t>Current (0%) vs. 100% electrification</t>
  </si>
  <si>
    <t>Technology exists to transition system immediately. Should be implemented with system modernization effort.</t>
  </si>
  <si>
    <t xml:space="preserve">5-10+ years: Commuter rail electrification </t>
  </si>
  <si>
    <t>Local employment from transit electrification</t>
  </si>
  <si>
    <t>-2,000 kg PM2.5, -144,000 kg NOx</t>
  </si>
  <si>
    <t>$550M systemwide</t>
  </si>
  <si>
    <t>Lower Operating Cost</t>
  </si>
  <si>
    <t>Regional Rail for Metro Boston</t>
  </si>
  <si>
    <t>Focus40 Draft</t>
  </si>
  <si>
    <t>Subsector/ Focus Area</t>
  </si>
  <si>
    <t>Policy</t>
  </si>
  <si>
    <t>How we Evaluated This</t>
  </si>
  <si>
    <t>Timing</t>
  </si>
  <si>
    <t>Issues</t>
  </si>
  <si>
    <t>KPIs</t>
  </si>
  <si>
    <t>VMT Change</t>
  </si>
  <si>
    <t>Active PMT Change</t>
  </si>
  <si>
    <t xml:space="preserve">Emissions Savings Current Behavior </t>
  </si>
  <si>
    <t>Emissions Savings - MA CES</t>
  </si>
  <si>
    <t>Private OPEX (Annual)</t>
  </si>
  <si>
    <t>Public OPEX (Annual)</t>
  </si>
  <si>
    <t>Public Revenues (Annual)</t>
  </si>
  <si>
    <t>Travel Pricing</t>
  </si>
  <si>
    <t xml:space="preserve">Cordon or Congestion fees </t>
  </si>
  <si>
    <t>City, State and Federal Government (for interstate implementation)</t>
  </si>
  <si>
    <t xml:space="preserve">$5 per trip or $12.50/day for trips that end/begin in Central Boston, plus Back Bay and South Boston Waterfront </t>
  </si>
  <si>
    <t xml:space="preserve">Evaluate pricing options (1-2 years)
Pilot tests (3-5 years)
Implementation (6-10 years)
</t>
  </si>
  <si>
    <t>Near term implementation would significantly reduce congestion, CO2 PM2.5, NOx emissions in central core. Reduction in car usage could allow for the closing off of streets/roadway to private vehicles</t>
  </si>
  <si>
    <t>System requires automated plate reading cameras installed across the covered zone. Congestion fees would be regressive. May have feedback effects by diverting traffic elsewhere.</t>
  </si>
  <si>
    <t>Could affect balance of economic activity inside vs outside cordon zone depending on how reduced auto access trades off against improved environmental quality</t>
  </si>
  <si>
    <t>VMT in cordon zone, Vehicle Ownership</t>
  </si>
  <si>
    <t>VMT and Vehicles in Cordon Zone</t>
  </si>
  <si>
    <t>-</t>
  </si>
  <si>
    <t>~$3,000 per vehicle in cordon per year</t>
  </si>
  <si>
    <t>~$100's millions</t>
  </si>
  <si>
    <t>~$10's millions</t>
  </si>
  <si>
    <t>~$1.4 billion</t>
  </si>
  <si>
    <t>Fix NYC</t>
  </si>
  <si>
    <t>Expanded Cordon or Congestion fees </t>
  </si>
  <si>
    <t>Expanded area of application</t>
  </si>
  <si>
    <t>Expanded area to include Longwood, Fenway</t>
  </si>
  <si>
    <t>~$3 billion</t>
  </si>
  <si>
    <t>Vehicle Miles Traveled (VMT) Fee</t>
  </si>
  <si>
    <t xml:space="preserve">State level policy placing a fee on VMT to raise revenue for infrastructure and demand management. Possible replacement for fuel taxes. </t>
  </si>
  <si>
    <t>State</t>
  </si>
  <si>
    <t>$0.05 charge per mile on all vehicular travel</t>
  </si>
  <si>
    <t>None</t>
  </si>
  <si>
    <t>Revenue alternative for a gas tax that reflects the cost roadway use. Could promote people in longer commutes to mode shift to shared rides or transit.</t>
  </si>
  <si>
    <t>VMT, Vehicle Ownership</t>
  </si>
  <si>
    <t>~$400-500 per vehicle per year</t>
  </si>
  <si>
    <t>~1 million</t>
  </si>
  <si>
    <t>~$100-150 million</t>
  </si>
  <si>
    <t>Oregon’s Road Usage Charge</t>
  </si>
  <si>
    <t>$0.20 charge per mile on all vehicular travel</t>
  </si>
  <si>
    <t>State could follow Oregon model and implement pilot program (1-2 years). Full implementation could occur afterwards (3-5 years)</t>
  </si>
  <si>
    <t>~$2,000 per vehicle per year</t>
  </si>
  <si>
    <t>~$400-500 million</t>
  </si>
  <si>
    <t>Trip Fee</t>
  </si>
  <si>
    <t>Increase cost of parking though various mechanisms:
1. Increase cost of meter and permit parking
2. Tax private lots
3. Require private lots to charge a minimum fee for parking</t>
  </si>
  <si>
    <t>$2 charge on all trips to represent the price of parking</t>
  </si>
  <si>
    <t xml:space="preserve">Continue to roll out dynamic parking pricing (1-2 years)
Begin residential parking permit fee (2-5 years)
Implement higher levels of parking fees in public and private lots (3-10)
</t>
  </si>
  <si>
    <t>Technology could be used as platform for dynamic parking pricing to manage demand.</t>
  </si>
  <si>
    <t>Requires expansion of revenue collection mechanisms to all parking facilities.</t>
  </si>
  <si>
    <t>Could affect balance of economic activity inside vs outside city</t>
  </si>
  <si>
    <t>Trips Taken, VMT, Vehicle Ownership, Parking Supply</t>
  </si>
  <si>
    <t>~$1,200 per vehicle per year</t>
  </si>
  <si>
    <t>~$300 million</t>
  </si>
  <si>
    <t>Parking Fee</t>
  </si>
  <si>
    <t>$5 charge on all non-home trip-ends in Boston</t>
  </si>
  <si>
    <t>~$1,500 per vehicle per year</t>
  </si>
  <si>
    <t>~$1.5 billion</t>
  </si>
  <si>
    <t>Combined</t>
  </si>
  <si>
    <t>All pricing policies</t>
  </si>
  <si>
    <t>$5 parking, $0.20/mi VMT, $5/trip cordon, free/reduced transit</t>
  </si>
  <si>
    <t>Active Transportation</t>
  </si>
  <si>
    <t>Go Boston bike investments + citywide pedestrian improvements</t>
  </si>
  <si>
    <t>City, surrounding communities</t>
  </si>
  <si>
    <t>Policies to support micro-mobility (1-2 years)
Additional funding for investments to implement Complete Streets &amp; bike paths (ongoing)</t>
  </si>
  <si>
    <t>Improve mobility</t>
  </si>
  <si>
    <t>Quality of life improvements could attract residents</t>
  </si>
  <si>
    <t>Miles of bike lanes, # of cyclists</t>
  </si>
  <si>
    <t>Infrastructure location</t>
  </si>
  <si>
    <t>~$3-4 million/ year for 10 years</t>
  </si>
  <si>
    <t>~$1-2 million/ year</t>
  </si>
  <si>
    <t>Go Boston 2030</t>
  </si>
  <si>
    <t>Transit</t>
  </si>
  <si>
    <t>Transit Investment</t>
  </si>
  <si>
    <t>Go Boston transit projects + key route operational improvements. Go Boston 2030 identifies approximately 35 miles of new urban rail service</t>
  </si>
  <si>
    <t>City, MBTA</t>
  </si>
  <si>
    <t>Improvements in active and public transit options were represented by reducing the travel time associated with these modes for trips that would be served by these modes</t>
  </si>
  <si>
    <t>Low-cost operational improvements (1-3 years)
Higher cost transit investments (5-10 years)</t>
  </si>
  <si>
    <t>Miles of rail service, 
On-time performance on key bus routes</t>
  </si>
  <si>
    <t>Route location</t>
  </si>
  <si>
    <t>~$2 billion</t>
  </si>
  <si>
    <t>~$100-150 million/year</t>
  </si>
  <si>
    <t>Transit Fare Reductions</t>
  </si>
  <si>
    <t>Free bus &amp; subway, 1/2 cost for commuter rail &amp; ferry</t>
  </si>
  <si>
    <t>Zero cost for transit trips without drive access; 1/2 cost for transit trips with drive access</t>
  </si>
  <si>
    <t>Significant revenue source</t>
  </si>
  <si>
    <t>Immediate, but contingent upon revenue replacement mechanism &amp; potential need for added capacity</t>
  </si>
  <si>
    <t>Potential to improve travel equity</t>
  </si>
  <si>
    <t>Demand increase may require service increases</t>
  </si>
  <si>
    <t>Ridership, annual HH transit expenditures</t>
  </si>
  <si>
    <t>~$1000 - $2000/ year savings for regular riders</t>
  </si>
  <si>
    <t>~$1-2 billion/year</t>
  </si>
  <si>
    <t>Travel Demand Management</t>
  </si>
  <si>
    <t>Workplace and residential TDM</t>
  </si>
  <si>
    <t>Expand outreach to employers and residential property managers to provide travel information and incentives to workers and residents.</t>
  </si>
  <si>
    <t>City, ICI</t>
  </si>
  <si>
    <t>TDM polices were modeled by reducing the cost of public and active transit to represent free/low cost transit passes and bike benefits</t>
  </si>
  <si>
    <t>Requirements for TDM in new development (1-2 years)</t>
  </si>
  <si>
    <t>Employers with TDM Programs, Employees using TDM Programs</t>
  </si>
  <si>
    <t>program management cost (~$1-1.5 million /year)</t>
  </si>
  <si>
    <t>Land Use</t>
  </si>
  <si>
    <t>Transit oriented development</t>
  </si>
  <si>
    <t>Densify housing and jobs in centrally located places with high potential for alternative mode share use</t>
  </si>
  <si>
    <t>c</t>
  </si>
  <si>
    <t>Zoning Regulations</t>
  </si>
  <si>
    <t>Establish long term transit oriented development goals; ongoing implementation through zoning, development review, &amp; incentives</t>
  </si>
  <si>
    <t>Alignment with market demand; capacity of growth focus areas &amp; supporting infrastructure</t>
  </si>
  <si>
    <t>May shift locations of economic growth to follow housing</t>
  </si>
  <si>
    <t>Population density in target areas</t>
  </si>
  <si>
    <t>Development districts</t>
  </si>
  <si>
    <t>Low-Cost Mobility</t>
  </si>
  <si>
    <t>Citywide bike, ped, and transit operational improvements</t>
  </si>
  <si>
    <t>City, MBTA, surrounding communities</t>
  </si>
  <si>
    <t>Ongoing investments</t>
  </si>
  <si>
    <t>May require tradeoffs among street space allocation</t>
  </si>
  <si>
    <t>Miles of additional service, user counts</t>
  </si>
  <si>
    <t>service location</t>
  </si>
  <si>
    <t>CAV Smart Mobility Management</t>
  </si>
  <si>
    <t>Unmanaged Connected Autonomous Vehicles</t>
  </si>
  <si>
    <t xml:space="preserve">CAV growth enables an increase in vehicle travel, but are more efficient </t>
  </si>
  <si>
    <t>No oversight</t>
  </si>
  <si>
    <t>50% CAV market share, not managed</t>
  </si>
  <si>
    <t>CAV Technology development 5-15 years.</t>
  </si>
  <si>
    <t>Number of CAVs, VMT, Congestion</t>
  </si>
  <si>
    <t>~$500 per CAV per year</t>
  </si>
  <si>
    <t>~$50-100 million</t>
  </si>
  <si>
    <t>Managed Connected Autonomous Vehicles</t>
  </si>
  <si>
    <t xml:space="preserve">CAV growth is managed by applying a fee to each trip to keep vehicle demand near current levels. Efficiency gain of CAVs drive a reduction in emissions  </t>
  </si>
  <si>
    <t>50% CAV market share, pricing to restrain travel increase</t>
  </si>
  <si>
    <t>Introduced as CAVs become market-ready</t>
  </si>
  <si>
    <t>Potential to apply dynamic pricing to manage demand by time &amp; location</t>
  </si>
  <si>
    <t>Mechanism needed for monitoring CAV use</t>
  </si>
  <si>
    <t>Current level of smart mobility (ride hailing)</t>
  </si>
  <si>
    <t>+6% market share</t>
  </si>
  <si>
    <t xml:space="preserve">CAV Technology development </t>
  </si>
  <si>
    <t>Currently progressing</t>
  </si>
  <si>
    <t>Increased accessibility to personal vehicle travel</t>
  </si>
  <si>
    <t>Uncontrolled growth increases VMT, congestion and emissions</t>
  </si>
  <si>
    <t>Trips by Shared Mobility Services</t>
  </si>
  <si>
    <t>Incremental Smart Mobility - Managed</t>
  </si>
  <si>
    <t>Current level of smart mobility (ride hailing) with cross subsidy and EV or offset requirement. Cross subsidy set at $1 per mile</t>
  </si>
  <si>
    <t>+6% market share, cross-subsidy of shared ride, all EV</t>
  </si>
  <si>
    <t>Regulatory framework for tracking ride hailing trips</t>
  </si>
  <si>
    <t>Cross-subsidy immediately; EV requirement consistent with feasible technology</t>
  </si>
  <si>
    <t>Currently would generate surplus, but would require subsidy at high levels of shared-ride utilization</t>
  </si>
  <si>
    <t>EV cost at +$3,000/ vehicle (2030) + charging</t>
  </si>
  <si>
    <t>+$5/ride for ride-alone, -$5/ride for shared ride</t>
  </si>
  <si>
    <t>~$200 million</t>
  </si>
  <si>
    <t>Full Smart Mobility - Unmanaged</t>
  </si>
  <si>
    <t>Significant Growth in smart mobility (ride hailing)</t>
  </si>
  <si>
    <t>+28% SM market share, -20%AO, no cross-subsidy, fleet tech</t>
  </si>
  <si>
    <t>Unmanaged scenario, market shift evolving in 10-20 years.</t>
  </si>
  <si>
    <t>Full Smart Mobility - Unmanaged + All EV's</t>
  </si>
  <si>
    <t>Significant Growth in smart mobility (ride hailing) with cross subsidy and EV or offset requirement</t>
  </si>
  <si>
    <t>+28% SM market share, -20%AO, no cross-subsidy, all EV</t>
  </si>
  <si>
    <t>Cross-subsidy immediately; EV requirement consistent with feasible technology; market shift evolving in 10-20 years.</t>
  </si>
  <si>
    <t>~$1 billion</t>
  </si>
  <si>
    <t>Combined Pathways</t>
  </si>
  <si>
    <t>Pathway #2a</t>
  </si>
  <si>
    <t>High shared mobility growth with corresponding decrease in auto ownership</t>
  </si>
  <si>
    <t>+28% SM market share, -20%AO, cross-subsidy of shared ride, fleet tech</t>
  </si>
  <si>
    <t>VMT, GHG, Active Transit</t>
  </si>
  <si>
    <t>Pathway #2b</t>
  </si>
  <si>
    <t>High shared mobility growth (with EV requirement) with corresponding decrease in auto ownership</t>
  </si>
  <si>
    <t>+28% SM market share, cross-subsidy of shared ride, all EV</t>
  </si>
  <si>
    <t>Pathway #3</t>
  </si>
  <si>
    <t>High EV shared mobility growth plus low-cost investment in walk, bike, transit</t>
  </si>
  <si>
    <t>Pathway #2b + Low-Cost Mobility</t>
  </si>
  <si>
    <t>Pathway #4a</t>
  </si>
  <si>
    <t>High EV shared mobility growth; low-cost investment in walk, bike, transit; moderate pricing</t>
  </si>
  <si>
    <t>City, MBTA, surrounding communities, state, federal</t>
  </si>
  <si>
    <t>Pathway #3 + $2/vehicle trip charge</t>
  </si>
  <si>
    <t>Pathway #4b</t>
  </si>
  <si>
    <t>High ICE shared mobility growth; low-cost investment in walk, bike, transit; moderate pricing</t>
  </si>
  <si>
    <t>Pathway #4, no SM electrification</t>
  </si>
  <si>
    <t>Pathway #5</t>
  </si>
  <si>
    <t xml:space="preserve">Combined max pricing, infrastructure, land use, &amp; TDM </t>
  </si>
  <si>
    <t>$5/trip cordon charge + $0.20/mi VMT fee + $5 parking fee + reduced transit fares + citywide transit, walk, &amp; bike improvements + TDM + land use + high EV-shared mobility, with large auto ownership reduction</t>
  </si>
  <si>
    <t>This table is used to compute differences. The absolute numbers are not relevant and will vary depending upon the other scenario parameters set when the model was run.</t>
  </si>
  <si>
    <t>Name</t>
  </si>
  <si>
    <t>Units</t>
  </si>
  <si>
    <t>Grid = 2018</t>
  </si>
  <si>
    <t>Grid = 2050 CES</t>
  </si>
  <si>
    <t>Grid = 0</t>
  </si>
  <si>
    <t>Fuel (gge)</t>
  </si>
  <si>
    <t>Source</t>
  </si>
  <si>
    <t>SM = fleet</t>
  </si>
  <si>
    <t>Sm = EV</t>
  </si>
  <si>
    <t>GHG</t>
  </si>
  <si>
    <t>gas</t>
  </si>
  <si>
    <t>'CFB Model Postprocessor.xlsx'  L100 (MA3T Boston Base EV's), run by varying F17 and F84, SM% set at 26% with 1.3 deadhead factor</t>
  </si>
  <si>
    <t>diesel</t>
  </si>
  <si>
    <t>electric</t>
  </si>
  <si>
    <t>'CFB Model Postprocessor.xlsx'  F100 (AEO Ref Case EV's), run by varying F17 and F84, SM% set at 26% with 1.3 deadhead factor</t>
  </si>
  <si>
    <t>MA3T-BB</t>
  </si>
  <si>
    <t>MA3T-HI</t>
  </si>
  <si>
    <t>'CFB-Trans_v.1.3.3.xlsm' 'CleanVeh' run with varying grid and % MDT-EV = 58% or 86% from Inputs page</t>
  </si>
  <si>
    <t>GHG from F87, fuel from F82:f85</t>
  </si>
  <si>
    <t>CNG</t>
  </si>
  <si>
    <t>All Electric</t>
  </si>
  <si>
    <t>Above, run with 100% MDT-EV</t>
  </si>
  <si>
    <t>All CAV EV</t>
  </si>
  <si>
    <t>'CFB-Trans_v.1.3.3.xlsm' 'CAV' run with MA3T Boston Base EV shares for LDV, 50% LDV-CAV market share, no MDT-CAV, EV requirement off or on</t>
  </si>
  <si>
    <t>GHG change from F69, LDV fuel from F58:F60</t>
  </si>
  <si>
    <t>Current</t>
  </si>
  <si>
    <t>All Elect</t>
  </si>
  <si>
    <t>'CFB-Trans_v.1.3.3.xlsm' 'CleanVeh' run with current (4%/0%) and 100% EV shares for MBTA and school bus, varying grid</t>
  </si>
  <si>
    <t>Change</t>
  </si>
  <si>
    <t>Mike's ##'s</t>
  </si>
  <si>
    <t>'CFB-Trans_v.1.3.3.xlsm' 'CleanVeh' run with 0% and 100% EV shares for CR, varying grid</t>
  </si>
  <si>
    <t>All ICE</t>
  </si>
  <si>
    <t>Abbreviations</t>
  </si>
  <si>
    <t>AO</t>
  </si>
  <si>
    <t>Auto ownership</t>
  </si>
  <si>
    <t>BPS</t>
  </si>
  <si>
    <t>Boston Public Schools</t>
  </si>
  <si>
    <t>CAPEX</t>
  </si>
  <si>
    <t>Capital expendature</t>
  </si>
  <si>
    <t>CAV</t>
  </si>
  <si>
    <t>Connected and autonomous vehicle</t>
  </si>
  <si>
    <t>EV</t>
  </si>
  <si>
    <t>Electric vehicle</t>
  </si>
  <si>
    <t>EVSE</t>
  </si>
  <si>
    <t>Electric vehicle supply equipment</t>
  </si>
  <si>
    <t>gge</t>
  </si>
  <si>
    <t>gallons of gasoline equivalent</t>
  </si>
  <si>
    <t>ICE</t>
  </si>
  <si>
    <t>Internal combustion engine</t>
  </si>
  <si>
    <t>ICI</t>
  </si>
  <si>
    <t>Industrial, Commercial, Institutional</t>
  </si>
  <si>
    <t>LDV</t>
  </si>
  <si>
    <t>Light-duty vehicle</t>
  </si>
  <si>
    <t>MA CES</t>
  </si>
  <si>
    <t>Massachusetts Clean Energy Standard</t>
  </si>
  <si>
    <t>MA3T</t>
  </si>
  <si>
    <t>Market Adoption of Advanced Automotive Technologies (Electric Vehicle Model developed by ORNL)</t>
  </si>
  <si>
    <t>Massachusetts Bay Transportation Authority</t>
  </si>
  <si>
    <t>MDV</t>
  </si>
  <si>
    <t>Medium-duty vehicle</t>
  </si>
  <si>
    <t>NOx</t>
  </si>
  <si>
    <t>Nitrous oxides</t>
  </si>
  <si>
    <t>OPEX</t>
  </si>
  <si>
    <t>Operational expendature</t>
  </si>
  <si>
    <t>PM2.5</t>
  </si>
  <si>
    <t xml:space="preserve">Particulate matter (diameter of less than 2.5 micrometers) </t>
  </si>
  <si>
    <t>PMT</t>
  </si>
  <si>
    <t>Passenger-miles traveled</t>
  </si>
  <si>
    <t>SM</t>
  </si>
  <si>
    <t>Smart mobility</t>
  </si>
  <si>
    <t>SOV</t>
  </si>
  <si>
    <t>Single-occupancy vehicle</t>
  </si>
  <si>
    <t>TDM</t>
  </si>
  <si>
    <t>Travel demand management</t>
  </si>
  <si>
    <t>VMT</t>
  </si>
  <si>
    <t>Vehicle-miles traveled</t>
  </si>
  <si>
    <t>Privacy concerns if vehicle tracking was used</t>
  </si>
  <si>
    <t>If implemented alone could encourage Zero Occupancy Vehicle travel as AVs avoid parking</t>
  </si>
  <si>
    <t>Allocates the cost of a parking spot to those utilizing a parking space</t>
  </si>
  <si>
    <t>Policy requires a large shift in how vehicles are regulated and taxed.</t>
  </si>
  <si>
    <t>Policy is intended to be a net social positive by lowering the time cost of all modes of travel, and the cost of public transit to users and the taxpayer.</t>
  </si>
  <si>
    <t>Improve low cost mobility and safety</t>
  </si>
  <si>
    <t>Programs engage commuters directly and educate them on transportation problems.</t>
  </si>
  <si>
    <t>Develop new housing units and job centers in walkable and connected locations.</t>
  </si>
  <si>
    <t>Likely to increase vehicle use and VMT. GHG's will subsequently rise if these trips are taken in ICE vehicles.</t>
  </si>
  <si>
    <t>Likely to improve accessibility</t>
  </si>
  <si>
    <t>Potential for disjointed actions as TDM measures vary across the city's businesses and institutions. This may be a benefit as it also allows for specific locations to offer targeted solutions.</t>
  </si>
  <si>
    <t>Incremental Smart  Mobility - Unmanaged</t>
  </si>
  <si>
    <t>Uncontrolled growth increases VMT and congestion</t>
  </si>
  <si>
    <t>The High Cost of Free Parking by Donald Shoup (2011)</t>
  </si>
  <si>
    <t>Understanding Transport Demands and Elasticities</t>
  </si>
  <si>
    <t>The Promise and Potential of Transformative Transit-Oriented Development in Gateway Cities</t>
  </si>
  <si>
    <t>Reshaping Urban Mobility with Autonomous Vehicles Lessons from the City of Boston</t>
  </si>
  <si>
    <t>Support continued growth of Boston core by adding transportation capacity.</t>
  </si>
  <si>
    <t>Decreases cost burden of transportation for low income people</t>
  </si>
  <si>
    <t>Electric Buses: Clean Transportation for Healthier Neighborhoods and Cleaner Air'</t>
  </si>
  <si>
    <t>Reshaping Urban Mobility with Autonomous Vehicles: Lessons from the City of Boston</t>
  </si>
  <si>
    <t>MASS EVIP Program</t>
  </si>
  <si>
    <t>Support air quality/ health objectives. Improve system speed and performance. Enable the deployment of electric multiple units, which could increase system capacity</t>
  </si>
  <si>
    <t xml:space="preserve">Operational maintenance costs are lower than conventional vehicles increasing consumer spending power, but may reduce the need for a automobile services. </t>
  </si>
  <si>
    <t xml:space="preserve">Accelerates the transition to EVs </t>
  </si>
  <si>
    <t>Operational maintenance costs are lower than conventional vehicles increasing consumer spending power, but may reduce the need for a automobile services. </t>
  </si>
  <si>
    <t>Sufficient transit options to support residents who chose to forgoes auto ownership rather than convert and sufficient EVSE to support growth in EVs </t>
  </si>
  <si>
    <t>Cost burden on drivers depending on future EV purchase costs, potential competitiveness impacts</t>
  </si>
  <si>
    <t>Operational maintenance costs are lower than conventional vehicles increasing consumer spending power, but may reduce the need for a automobile services.  Local employment from EVSE installation</t>
  </si>
  <si>
    <t>Survey of Global Activity to Phase Out Internal Combustion Engine Vehicles</t>
  </si>
  <si>
    <t>Sufficient transit options to support residents and commuters who chose to forgoes auto ownership rather than convert and sufficient EVSE to support growth in EVs</t>
  </si>
  <si>
    <t>Cost mandate, potential competitiveness impacts. Some MDVs have longer lifecycles than LDVs. Complete decarbonization of this class may result in stranded assets.</t>
  </si>
  <si>
    <t>Accessible alternative modes for those priced out of private vehicle transit</t>
  </si>
  <si>
    <t>Various policies to recognize the cost of parking. City would increase the price metered spaces significantly. A fee could be levied on all commercial/private spaces. Private lots could be mandated to increase fees to a minimum level depending on location in the city but be allowed to keep any additional revenue.</t>
  </si>
  <si>
    <t>Dependent on magnitude of the fee and how revenue is used</t>
  </si>
  <si>
    <t>Combined efforts could be implemented within 5 years at lower costs, higher prices could be phased in at 10-15 years</t>
  </si>
  <si>
    <t>More efficiently allocates costs to system users by directly pricing road use and parking. By using revenue to invest in public transit, those priced out of private vehicle use have better options.</t>
  </si>
  <si>
    <t>Investment in bike and pedestrian investments</t>
  </si>
  <si>
    <t>Improvements in active and public transit options were represented by reducing the transit time associated with these modes for trips that would be served by these modes</t>
  </si>
  <si>
    <t>employer &amp; property mgr. program management cost (&lt;1 FTE for large companies)</t>
  </si>
  <si>
    <t>Transportation Demand Management Case Studies and Regulations - MAPC (2015)</t>
  </si>
  <si>
    <t>Population and job growth were allocated to low-PMT, central, transit rich neighborhoods</t>
  </si>
  <si>
    <t>Bike and pedestrian improvements encourage more active travel, improving public health and reducing health care costs. With supportive infrastructure and policies in place, electric bikes and scooters broaden the appeal of “micro-mobility” modes. Transit speed and reliability improvements stabilize ridership and efficiently serve the most dense travel markets. Lower-density markets are served by more flexible ride hailing and microtransit, and city pricing and regulatory policies are implemented to encourage high-occupancy shared mobility trips</t>
  </si>
  <si>
    <t>Novel technology improves automobile accessibility and relives users of vehicle operations. CAVs operate more efficiently reducing energy use and travel times</t>
  </si>
  <si>
    <t>CAV Technology development 5-15 years. Pricing is intended to maintain status quo.</t>
  </si>
  <si>
    <t>Increases accessibility but increases congestion</t>
  </si>
  <si>
    <t>Incentivizes a ride sharing mode of transit, increasing accessibility to highly flexible transit options. Allows public transit to prioritize investments.</t>
  </si>
  <si>
    <t>Increases accessibility, and could manage congestion.</t>
  </si>
  <si>
    <t>Reduction in personal vehicle ownership, potential increase in accessibility.</t>
  </si>
  <si>
    <t>Reduction in personal vehicle ownership, potential increase in accessibility. Potential emissions impacts from increased travel are mitigated by EV requirement.</t>
  </si>
  <si>
    <t>Listed actions are pursued together, with deployment of EVSE needed.</t>
  </si>
  <si>
    <t>A congestion or cordon charge is intended levied on vehicles entering a specific zone or roadway with the intent of reducing congestion and roadway use. The price of the fee may be dynamic and vary by time of day or in response to congestion levels. Electronic tolling could be implemented via gantries and automatic plate recognition. Revenues, net of administration costs, could be invested in local roadways and transit systems.</t>
  </si>
  <si>
    <t>Collaborate with State with developing VMT pricing model (1-3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</si>
</sst>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_);\(#,##0.0\)"/>
    <numFmt numFmtId="168" formatCode="_(&quot;$&quot;* #,##0_);_(&quot;$&quot;* \(#,##0\);_(&quot;$&quot;* &quot;-&quot;??_);_(@_)"/>
    <numFmt numFmtId="169" formatCode="&quot;$&quot;#,##0"/>
  </numFmts>
  <fonts count="11" x14ac:knownFonts="1">
    <font>
      <sz val="12"/>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2"/>
      <name val="Calibri"/>
      <family val="2"/>
      <scheme val="minor"/>
    </font>
    <font>
      <sz val="12"/>
      <color theme="0" tint="-0.34998626667073579"/>
      <name val="Calibri"/>
      <family val="2"/>
      <scheme val="minor"/>
    </font>
    <font>
      <sz val="12"/>
      <color rgb="FFFF0000"/>
      <name val="Calibri"/>
      <family val="2"/>
      <scheme val="minor"/>
    </font>
    <font>
      <u/>
      <sz val="12"/>
      <color theme="10"/>
      <name val="Calibri"/>
      <family val="2"/>
      <scheme val="minor"/>
    </font>
    <font>
      <b/>
      <sz val="12"/>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94">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165" fontId="0" fillId="0" borderId="0" xfId="1" applyNumberFormat="1" applyFont="1" applyAlignment="1">
      <alignment vertical="top" wrapText="1"/>
    </xf>
    <xf numFmtId="0" fontId="2" fillId="0" borderId="0" xfId="0" applyFont="1"/>
    <xf numFmtId="0" fontId="0" fillId="0" borderId="0" xfId="0" quotePrefix="1" applyAlignment="1">
      <alignment vertical="top"/>
    </xf>
    <xf numFmtId="165" fontId="5" fillId="0" borderId="0" xfId="1" applyNumberFormat="1" applyFont="1" applyAlignment="1">
      <alignment vertical="top" wrapText="1"/>
    </xf>
    <xf numFmtId="0" fontId="5" fillId="0" borderId="0" xfId="0" quotePrefix="1" applyFont="1" applyAlignment="1">
      <alignment vertical="top"/>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center"/>
    </xf>
    <xf numFmtId="165" fontId="2" fillId="0" borderId="0" xfId="1" applyNumberFormat="1" applyFont="1" applyAlignment="1">
      <alignment vertical="top" wrapText="1"/>
    </xf>
    <xf numFmtId="0" fontId="0" fillId="0" borderId="0" xfId="0" applyAlignment="1">
      <alignment vertical="top" wrapText="1"/>
    </xf>
    <xf numFmtId="0" fontId="0" fillId="0" borderId="0" xfId="0" applyAlignment="1">
      <alignment vertical="top"/>
    </xf>
    <xf numFmtId="0" fontId="6" fillId="0" borderId="0" xfId="0" applyFont="1"/>
    <xf numFmtId="165" fontId="6" fillId="0" borderId="0" xfId="1" applyNumberFormat="1" applyFont="1" applyAlignment="1">
      <alignment vertical="top" wrapText="1"/>
    </xf>
    <xf numFmtId="0" fontId="4" fillId="0" borderId="0" xfId="0" applyFont="1" applyAlignment="1">
      <alignment wrapText="1"/>
    </xf>
    <xf numFmtId="165" fontId="0" fillId="0" borderId="0" xfId="1" applyNumberFormat="1" applyFont="1"/>
    <xf numFmtId="0" fontId="7" fillId="0" borderId="0" xfId="4"/>
    <xf numFmtId="0" fontId="0" fillId="0" borderId="2" xfId="0" applyFont="1" applyBorder="1" applyAlignment="1">
      <alignment vertical="center" wrapText="1"/>
    </xf>
    <xf numFmtId="0" fontId="0" fillId="3" borderId="2" xfId="0" applyFont="1" applyFill="1" applyBorder="1" applyAlignment="1">
      <alignment vertical="center" wrapText="1"/>
    </xf>
    <xf numFmtId="0" fontId="0" fillId="0" borderId="2" xfId="0" quotePrefix="1" applyFont="1" applyBorder="1" applyAlignment="1">
      <alignment vertical="center" wrapText="1"/>
    </xf>
    <xf numFmtId="165" fontId="0" fillId="3" borderId="2" xfId="1" applyNumberFormat="1" applyFont="1" applyFill="1" applyBorder="1" applyAlignment="1">
      <alignment vertical="center" wrapText="1"/>
    </xf>
    <xf numFmtId="166" fontId="0" fillId="3" borderId="2" xfId="1" applyNumberFormat="1" applyFont="1" applyFill="1" applyBorder="1" applyAlignment="1">
      <alignment vertical="center" wrapText="1"/>
    </xf>
    <xf numFmtId="165" fontId="0" fillId="3" borderId="2" xfId="1" quotePrefix="1" applyNumberFormat="1" applyFont="1" applyFill="1" applyBorder="1" applyAlignment="1">
      <alignment vertical="center" wrapText="1"/>
    </xf>
    <xf numFmtId="0" fontId="0" fillId="3" borderId="2" xfId="0" quotePrefix="1" applyFont="1" applyFill="1" applyBorder="1" applyAlignment="1">
      <alignment vertical="center" wrapText="1"/>
    </xf>
    <xf numFmtId="0" fontId="0" fillId="0" borderId="2" xfId="0" applyFont="1" applyFill="1" applyBorder="1" applyAlignment="1">
      <alignment vertical="center" wrapText="1"/>
    </xf>
    <xf numFmtId="165" fontId="0" fillId="0" borderId="2" xfId="1" applyNumberFormat="1" applyFont="1" applyBorder="1" applyAlignment="1">
      <alignment vertical="center" wrapText="1"/>
    </xf>
    <xf numFmtId="0" fontId="3" fillId="0" borderId="2" xfId="0" applyFont="1" applyBorder="1" applyAlignment="1">
      <alignment vertical="center" wrapText="1"/>
    </xf>
    <xf numFmtId="37" fontId="0" fillId="0" borderId="2" xfId="1" applyNumberFormat="1" applyFont="1" applyBorder="1" applyAlignment="1">
      <alignment vertical="center" wrapText="1"/>
    </xf>
    <xf numFmtId="167" fontId="0" fillId="0" borderId="2" xfId="1" applyNumberFormat="1" applyFont="1" applyBorder="1" applyAlignment="1">
      <alignment vertical="center" wrapText="1"/>
    </xf>
    <xf numFmtId="0" fontId="3" fillId="3" borderId="2" xfId="0" applyFont="1" applyFill="1" applyBorder="1" applyAlignment="1">
      <alignment vertical="center" wrapText="1"/>
    </xf>
    <xf numFmtId="37" fontId="0" fillId="3" borderId="2" xfId="1" applyNumberFormat="1" applyFont="1" applyFill="1" applyBorder="1" applyAlignment="1">
      <alignment vertical="center" wrapText="1"/>
    </xf>
    <xf numFmtId="167" fontId="0" fillId="3" borderId="2" xfId="1" applyNumberFormat="1" applyFont="1" applyFill="1" applyBorder="1" applyAlignment="1">
      <alignment vertical="center" wrapText="1"/>
    </xf>
    <xf numFmtId="0" fontId="7" fillId="3" borderId="2" xfId="4" applyFill="1" applyBorder="1" applyAlignment="1">
      <alignment vertical="center" wrapText="1"/>
    </xf>
    <xf numFmtId="0" fontId="0" fillId="0" borderId="2" xfId="0" applyBorder="1" applyAlignment="1">
      <alignment vertical="center" wrapText="1"/>
    </xf>
    <xf numFmtId="164" fontId="0" fillId="0" borderId="2" xfId="2" applyNumberFormat="1" applyFont="1" applyBorder="1" applyAlignment="1">
      <alignment vertical="center" wrapText="1"/>
    </xf>
    <xf numFmtId="165" fontId="0" fillId="2" borderId="2" xfId="1" applyNumberFormat="1" applyFont="1" applyFill="1" applyBorder="1" applyAlignment="1">
      <alignment vertical="center" wrapText="1"/>
    </xf>
    <xf numFmtId="168" fontId="0" fillId="0" borderId="2" xfId="3" applyNumberFormat="1" applyFont="1" applyBorder="1" applyAlignment="1">
      <alignment vertical="center" wrapText="1"/>
    </xf>
    <xf numFmtId="0" fontId="7" fillId="0" borderId="2" xfId="4" applyBorder="1" applyAlignment="1">
      <alignment vertical="center" wrapText="1"/>
    </xf>
    <xf numFmtId="0" fontId="0" fillId="3" borderId="0" xfId="0" applyFill="1" applyAlignment="1">
      <alignment vertical="center"/>
    </xf>
    <xf numFmtId="0" fontId="0" fillId="3" borderId="2" xfId="0" applyFill="1" applyBorder="1" applyAlignment="1">
      <alignment vertical="center" wrapText="1"/>
    </xf>
    <xf numFmtId="164" fontId="0" fillId="3" borderId="2" xfId="2" applyNumberFormat="1" applyFont="1" applyFill="1" applyBorder="1" applyAlignment="1">
      <alignment vertical="center" wrapText="1"/>
    </xf>
    <xf numFmtId="168" fontId="0" fillId="3" borderId="2" xfId="3" applyNumberFormat="1" applyFont="1" applyFill="1" applyBorder="1" applyAlignment="1">
      <alignment vertical="center" wrapText="1"/>
    </xf>
    <xf numFmtId="0" fontId="0" fillId="0" borderId="2" xfId="0" quotePrefix="1" applyBorder="1" applyAlignment="1">
      <alignment vertical="center" wrapTex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xf>
    <xf numFmtId="0" fontId="0" fillId="0" borderId="2" xfId="0" applyBorder="1"/>
    <xf numFmtId="0" fontId="0" fillId="3" borderId="2" xfId="0" applyFill="1" applyBorder="1"/>
    <xf numFmtId="0" fontId="0" fillId="0" borderId="2" xfId="0" applyBorder="1" applyAlignment="1">
      <alignment horizontal="center"/>
    </xf>
    <xf numFmtId="0" fontId="0" fillId="3" borderId="2" xfId="0" applyFill="1" applyBorder="1" applyAlignment="1">
      <alignment horizontal="center"/>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0"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165" fontId="0" fillId="0" borderId="2" xfId="1" quotePrefix="1" applyNumberFormat="1" applyFont="1" applyBorder="1" applyAlignment="1">
      <alignment vertical="center" wrapText="1"/>
    </xf>
    <xf numFmtId="166" fontId="0" fillId="0" borderId="2" xfId="1" applyNumberFormat="1" applyFont="1" applyBorder="1" applyAlignment="1">
      <alignment vertical="center" wrapText="1"/>
    </xf>
    <xf numFmtId="165" fontId="0" fillId="0" borderId="2" xfId="1" applyNumberFormat="1" applyFont="1" applyFill="1" applyBorder="1" applyAlignment="1">
      <alignment vertical="center" wrapText="1"/>
    </xf>
    <xf numFmtId="169" fontId="0" fillId="0" borderId="2" xfId="3" applyNumberFormat="1" applyFont="1" applyBorder="1" applyAlignment="1">
      <alignment horizontal="center" vertical="center" wrapText="1"/>
    </xf>
    <xf numFmtId="169" fontId="0" fillId="3" borderId="2" xfId="3" applyNumberFormat="1" applyFont="1" applyFill="1" applyBorder="1" applyAlignment="1">
      <alignment horizontal="center" vertical="center" wrapText="1"/>
    </xf>
    <xf numFmtId="6" fontId="3" fillId="0" borderId="2" xfId="0" applyNumberFormat="1" applyFont="1" applyBorder="1" applyAlignment="1">
      <alignment horizontal="center" vertical="center" wrapText="1"/>
    </xf>
    <xf numFmtId="6" fontId="3" fillId="3" borderId="2" xfId="0" applyNumberFormat="1" applyFont="1" applyFill="1" applyBorder="1" applyAlignment="1">
      <alignment horizontal="center" vertical="center" wrapText="1"/>
    </xf>
    <xf numFmtId="0" fontId="0" fillId="3" borderId="0" xfId="0" applyFill="1"/>
    <xf numFmtId="0" fontId="0" fillId="3" borderId="3" xfId="0" applyFill="1" applyBorder="1" applyAlignment="1">
      <alignment vertical="center" wrapText="1"/>
    </xf>
    <xf numFmtId="0" fontId="0" fillId="5" borderId="0" xfId="0" applyFill="1" applyAlignment="1">
      <alignment vertical="center"/>
    </xf>
    <xf numFmtId="0" fontId="0" fillId="5" borderId="2" xfId="0" applyFill="1" applyBorder="1" applyAlignment="1">
      <alignment vertical="center" wrapText="1"/>
    </xf>
    <xf numFmtId="0" fontId="0" fillId="5" borderId="2" xfId="0" applyFill="1" applyBorder="1" applyAlignment="1">
      <alignment horizontal="center" vertical="center" wrapText="1"/>
    </xf>
    <xf numFmtId="164" fontId="0" fillId="5" borderId="2" xfId="2" applyNumberFormat="1" applyFont="1" applyFill="1" applyBorder="1" applyAlignment="1">
      <alignment vertical="center" wrapText="1"/>
    </xf>
    <xf numFmtId="165" fontId="0" fillId="5" borderId="2" xfId="1" applyNumberFormat="1" applyFont="1" applyFill="1" applyBorder="1" applyAlignment="1">
      <alignment vertical="center" wrapText="1"/>
    </xf>
    <xf numFmtId="0" fontId="0" fillId="5" borderId="2" xfId="0" quotePrefix="1" applyFill="1" applyBorder="1" applyAlignment="1">
      <alignment vertical="center" wrapText="1"/>
    </xf>
    <xf numFmtId="169" fontId="0" fillId="5" borderId="2" xfId="3" applyNumberFormat="1" applyFont="1" applyFill="1" applyBorder="1" applyAlignment="1">
      <alignment horizontal="center" vertical="center" wrapText="1"/>
    </xf>
    <xf numFmtId="0" fontId="7" fillId="5" borderId="2" xfId="4" applyFill="1" applyBorder="1" applyAlignment="1">
      <alignment vertical="center" wrapText="1"/>
    </xf>
    <xf numFmtId="0" fontId="0" fillId="5" borderId="0" xfId="0" applyFill="1"/>
    <xf numFmtId="0" fontId="0" fillId="0" borderId="0" xfId="0" applyFill="1"/>
    <xf numFmtId="0" fontId="0" fillId="5" borderId="2" xfId="0" quotePrefix="1" applyFont="1" applyFill="1" applyBorder="1" applyAlignment="1">
      <alignment horizontal="left" vertical="center" wrapText="1"/>
    </xf>
    <xf numFmtId="168" fontId="0" fillId="5" borderId="2" xfId="3" applyNumberFormat="1" applyFont="1" applyFill="1" applyBorder="1" applyAlignment="1">
      <alignment vertical="center" wrapText="1"/>
    </xf>
    <xf numFmtId="0" fontId="0" fillId="5" borderId="0" xfId="0" applyFill="1" applyAlignment="1">
      <alignment vertical="top" wrapText="1"/>
    </xf>
    <xf numFmtId="0" fontId="0" fillId="5" borderId="0" xfId="0" quotePrefix="1" applyFont="1" applyFill="1" applyAlignment="1">
      <alignment horizontal="left" vertical="top" wrapText="1"/>
    </xf>
    <xf numFmtId="164" fontId="0" fillId="5" borderId="0" xfId="2" applyNumberFormat="1" applyFont="1" applyFill="1" applyAlignment="1">
      <alignment vertical="top" wrapText="1"/>
    </xf>
    <xf numFmtId="165" fontId="0" fillId="5" borderId="0" xfId="1" applyNumberFormat="1" applyFont="1" applyFill="1" applyAlignment="1">
      <alignment vertical="top" wrapText="1"/>
    </xf>
    <xf numFmtId="0" fontId="0" fillId="5" borderId="2" xfId="0" applyFont="1" applyFill="1" applyBorder="1" applyAlignment="1">
      <alignment vertical="center" wrapText="1"/>
    </xf>
    <xf numFmtId="0" fontId="0" fillId="0" borderId="2" xfId="0" applyFont="1" applyBorder="1" applyAlignment="1">
      <alignment horizontal="left" vertical="center" wrapText="1"/>
    </xf>
    <xf numFmtId="165" fontId="0" fillId="0" borderId="2" xfId="1" quotePrefix="1" applyNumberFormat="1" applyFont="1" applyBorder="1" applyAlignment="1">
      <alignment vertical="center" wrapText="1"/>
    </xf>
    <xf numFmtId="166" fontId="0" fillId="0" borderId="2" xfId="1" applyNumberFormat="1" applyFont="1" applyBorder="1" applyAlignment="1">
      <alignment vertical="center" wrapText="1"/>
    </xf>
    <xf numFmtId="165" fontId="0" fillId="0" borderId="2" xfId="1" applyNumberFormat="1" applyFont="1" applyFill="1" applyBorder="1" applyAlignment="1">
      <alignment vertical="center" wrapText="1"/>
    </xf>
    <xf numFmtId="0" fontId="8" fillId="4" borderId="2" xfId="0" applyFont="1" applyFill="1" applyBorder="1" applyAlignment="1">
      <alignment horizontal="center" vertical="center" wrapText="1"/>
    </xf>
    <xf numFmtId="0" fontId="7" fillId="0" borderId="2" xfId="4" applyBorder="1" applyAlignment="1">
      <alignment horizontal="center" vertical="center" wrapText="1"/>
    </xf>
    <xf numFmtId="0" fontId="0"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3" borderId="2" xfId="4" applyFill="1" applyBorder="1" applyAlignment="1">
      <alignment horizontal="center" vertical="center" wrapText="1"/>
    </xf>
    <xf numFmtId="0" fontId="7" fillId="5" borderId="2" xfId="4" applyFill="1" applyBorder="1" applyAlignment="1">
      <alignment horizontal="center" vertical="center" wrapText="1"/>
    </xf>
  </cellXfs>
  <cellStyles count="5">
    <cellStyle name="Comma" xfId="1" builtinId="3"/>
    <cellStyle name="Currency" xfId="3" builtinId="4"/>
    <cellStyle name="Hyperlink" xfId="4" builtinId="8"/>
    <cellStyle name="Normal" xfId="0" builtinId="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ael\AppData\Local\Microsoft\Windows\INetCache\Content.Outlook\Z2GMAXQ0\CFB_TransportationPolicyMatrix_v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fication"/>
      <sheetName val="Demand Management"/>
      <sheetName val="Co-benefits"/>
      <sheetName val="Data"/>
    </sheetNames>
    <sheetDataSet>
      <sheetData sheetId="0">
        <row r="8">
          <cell r="C8" t="str">
            <v>Require Shared Mobility to use EVs</v>
          </cell>
        </row>
        <row r="9">
          <cell r="C9" t="str">
            <v xml:space="preserve">Programs to support commercial light/ medium truck EV adoption </v>
          </cell>
        </row>
        <row r="10">
          <cell r="C10" t="str">
            <v>Ban MDV-ICE vehicles from the city</v>
          </cell>
        </row>
        <row r="11">
          <cell r="C11" t="str">
            <v>Require CAVs to be clean technology</v>
          </cell>
        </row>
        <row r="12">
          <cell r="C12" t="str">
            <v>Electrify public vehicle fleets</v>
          </cell>
        </row>
        <row r="13">
          <cell r="C13" t="str">
            <v>Electrify public truck fleets</v>
          </cell>
        </row>
        <row r="14">
          <cell r="C14" t="str">
            <v>Electrify BPS and MBTA  Buses</v>
          </cell>
        </row>
        <row r="15">
          <cell r="C15" t="str">
            <v>Electrify commuter rail</v>
          </cell>
        </row>
      </sheetData>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Windows User" id="{3104B6CA-5EE6-4C65-99EB-DBDD69A43B2D}" userId="Windows User" providerId="None"/>
  <person displayName="Christopher Porter" id="{592549C5-6A13-42BE-8F0E-F53AEE8A903C}" userId="Christopher Porter" providerId="None"/>
  <person displayName="Pollack, Adam" id="{9F8BFB08-F479-4F1B-B43D-F251CFB229EE}" userId="S::abpoll@bu.edu::25e7a89c-163f-4a26-b5e1-b881dbb3c5d3" providerId="AD"/>
  <person displayName="Castigliego, Joshua Raymond" id="{B6DA6798-EE4F-4389-A335-9EFB94EC1D23}" userId="S::jrcast@bu.edu::71947f90-eee5-4eb6-8166-c356618785d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 personId="{592549C5-6A13-42BE-8F0E-F53AEE8A903C}" id="{F410C67A-B6B7-4D21-BAB7-CCE27198B702}">
    <text>Scenario 4 vs. 3, 2050, "main" worksheet of CFB postprocessor</text>
  </threadedComment>
  <threadedComment ref="S2" personId="{592549C5-6A13-42BE-8F0E-F53AEE8A903C}" id="{71947AB3-A333-42FC-BA83-C41982368F82}">
    <text>CFB Model Postprocessor 'Main', EV4 vs. EV3 w/no travel change and non-LDV sectors disabled</text>
  </threadedComment>
  <threadedComment ref="O6" personId="{3104B6CA-5EE6-4C65-99EB-DBDD69A43B2D}" id="{44A103A2-FD23-4AF0-A6D4-B887A8A5721D}">
    <text xml:space="preserve">Assumed 50% of a total ban
</text>
  </threadedComment>
  <threadedComment ref="S7" personId="{592549C5-6A13-42BE-8F0E-F53AEE8A903C}" id="{482EFB27-4275-4D46-AFD8-BDDF9F239F5D}">
    <text>CFB Model Postprocessor 'Main', EV5 vs. EV3 w/no travel change and non-LDV sectors disabled</text>
  </threadedComment>
  <threadedComment ref="S8" personId="{592549C5-6A13-42BE-8F0E-F53AEE8A903C}" id="{FE411FA0-46A6-43D3-9D99-6A49574C7E0D}">
    <text>CFB Model Postprocessor 'Main', EV-3 (Boston Base) w/26% SM (2050), no vs. yes SM = EV-AV</text>
  </threadedComment>
  <threadedComment ref="S9" personId="{592549C5-6A13-42BE-8F0E-F53AEE8A903C}" id="{5F716106-6387-4DF6-B0CA-FD60417DE055}">
    <text>CFB Model Postprocessor 'Main', EV4 vs. EV3 w/no travel change and all sectors except CLDT and MDT disabled (scenario travel)</text>
  </threadedComment>
  <threadedComment ref="S10" personId="{592549C5-6A13-42BE-8F0E-F53AEE8A903C}" id="{F085E0FB-2CF1-4619-B232-1F298C15C26B}">
    <text>CFB Model Postprocessor 'Main', EV5 vs. EV3 w/no travel change and all sectors except CLDT and MDT disabled (scenario travel)</text>
  </threadedComment>
  <threadedComment ref="S13" personId="{592549C5-6A13-42BE-8F0E-F53AEE8A903C}" id="{A0FF9D96-C03B-4859-AEE8-CC9BF6E7B69D}">
    <text>Factored MDV-ICE ban by 2% (1% fleet share, then accounting for 0% EV base instead of 43%)</text>
  </threadedComment>
</ThreadedComments>
</file>

<file path=xl/threadedComments/threadedComment2.xml><?xml version="1.0" encoding="utf-8"?>
<ThreadedComments xmlns="http://schemas.microsoft.com/office/spreadsheetml/2018/threadedcomments" xmlns:x="http://schemas.openxmlformats.org/spreadsheetml/2006/main">
  <threadedComment ref="Q1" personId="{592549C5-6A13-42BE-8F0E-F53AEE8A903C}" id="{8A21AD0B-DD35-4454-A420-6B18EA7DBC00}">
    <text>I'm not sure where this came from -- should it be comparing against EV Boston baseline instead of EV scenario 0?</text>
  </threadedComment>
  <threadedComment ref="S1" personId="{592549C5-6A13-42BE-8F0E-F53AEE8A903C}" id="{23F5CD6B-6ED8-4757-94C6-3850915C4191}">
    <text>Abatement cost includes VOC savings proportionate to VMT reductions, not reflected in this column</text>
  </threadedComment>
  <threadedComment ref="C9" dT="2019-01-15T18:31:55.44" personId="{B6DA6798-EE4F-4389-A335-9EFB94EC1D23}" id="{2E17E38F-9F13-4314-AAD3-393EE6E529EE}">
    <text xml:space="preserve">"Investment in bike and pedestrian infrastructure"
</text>
  </threadedComment>
  <threadedComment ref="V15" personId="{592549C5-6A13-42BE-8F0E-F53AEE8A903C}" id="{4DEE2FFE-C521-4D5F-A139-1EE17BD41413}">
    <text>@ 5 c/mi -- CHECK THIS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limateprotection.org/wp-content/uploads/2018/10/Survey-on-Global-Activities-to-Phase-Out-ICE-Vehicles-FINAL-Oct-3-2018.pdf" TargetMode="External"/><Relationship Id="rId13" Type="http://schemas.openxmlformats.org/officeDocument/2006/relationships/hyperlink" Target="http://www3.weforum.org/docs/WEF_Reshaping_Urban_Mobility_with_Autonomous_Vehicles_2018.pdf" TargetMode="External"/><Relationship Id="rId18" Type="http://schemas.openxmlformats.org/officeDocument/2006/relationships/hyperlink" Target="https://www.mass.gov/how-to/apply-for-massevip-fleets-incentives" TargetMode="External"/><Relationship Id="rId3" Type="http://schemas.openxmlformats.org/officeDocument/2006/relationships/hyperlink" Target="https://static1.squarespace.com/static/57757a3cff7c50f318d8aae0/t/5b759fd48985835addfe7407/1534435292824/FOCUS40_Main+Document_180806_web_Accessible_Rev.pdf" TargetMode="External"/><Relationship Id="rId21" Type="http://schemas.openxmlformats.org/officeDocument/2006/relationships/comments" Target="../comments1.xml"/><Relationship Id="rId7" Type="http://schemas.openxmlformats.org/officeDocument/2006/relationships/hyperlink" Target="https://climateprotection.org/wp-content/uploads/2018/10/Survey-on-Global-Activities-to-Phase-Out-ICE-Vehicles-FINAL-Oct-3-2018.pdf" TargetMode="External"/><Relationship Id="rId12" Type="http://schemas.openxmlformats.org/officeDocument/2006/relationships/hyperlink" Target="http://www3.weforum.org/docs/WEF_Reshaping_Urban_Mobility_with_Autonomous_Vehicles_2018.pdf" TargetMode="External"/><Relationship Id="rId17" Type="http://schemas.openxmlformats.org/officeDocument/2006/relationships/hyperlink" Target="https://www.mass.gov/how-to/apply-for-massevip-fleets-incentives" TargetMode="External"/><Relationship Id="rId2" Type="http://schemas.openxmlformats.org/officeDocument/2006/relationships/hyperlink" Target="https://static1.squarespace.com/static/533b9a24e4b01d79d0ae4376/t/5a95b06253450a0960e5f733/1519759532803/V1.01+-+Regional+Rail+for+Metropolitan+Boston.pdf" TargetMode="External"/><Relationship Id="rId16" Type="http://schemas.openxmlformats.org/officeDocument/2006/relationships/hyperlink" Target="http://www3.weforum.org/docs/WEF_Reshaping_Urban_Mobility_with_Autonomous_Vehicles_2018.pdf" TargetMode="External"/><Relationship Id="rId20" Type="http://schemas.openxmlformats.org/officeDocument/2006/relationships/vmlDrawing" Target="../drawings/vmlDrawing1.vml"/><Relationship Id="rId1" Type="http://schemas.openxmlformats.org/officeDocument/2006/relationships/hyperlink" Target="http://wxystudio.com/uploads/1700017/1441308185862/GarageOrphanReport_v2.1_08182015.pdf" TargetMode="External"/><Relationship Id="rId6" Type="http://schemas.openxmlformats.org/officeDocument/2006/relationships/hyperlink" Target="https://climateprotection.org/wp-content/uploads/2018/10/Survey-on-Global-Activities-to-Phase-Out-ICE-Vehicles-FINAL-Oct-3-2018.pdf" TargetMode="External"/><Relationship Id="rId11" Type="http://schemas.openxmlformats.org/officeDocument/2006/relationships/hyperlink" Target="http://www3.weforum.org/docs/WEF_Reshaping_Urban_Mobility_with_Autonomous_Vehicles_2018.pdf" TargetMode="External"/><Relationship Id="rId5" Type="http://schemas.openxmlformats.org/officeDocument/2006/relationships/hyperlink" Target="https://climateprotection.org/wp-content/uploads/2018/10/Survey-on-Global-Activities-to-Phase-Out-ICE-Vehicles-FINAL-Oct-3-2018.pdf" TargetMode="External"/><Relationship Id="rId15" Type="http://schemas.openxmlformats.org/officeDocument/2006/relationships/hyperlink" Target="http://www3.weforum.org/docs/WEF_Reshaping_Urban_Mobility_with_Autonomous_Vehicles_2018.pdf" TargetMode="External"/><Relationship Id="rId10" Type="http://schemas.openxmlformats.org/officeDocument/2006/relationships/hyperlink" Target="https://uspirg.org/sites/pirg/files/reports/Electric%20Buses%20-%20National%20-%20May%202018%20web.pdf" TargetMode="External"/><Relationship Id="rId19" Type="http://schemas.openxmlformats.org/officeDocument/2006/relationships/printerSettings" Target="../printerSettings/printerSettings1.bin"/><Relationship Id="rId4" Type="http://schemas.openxmlformats.org/officeDocument/2006/relationships/hyperlink" Target="https://uspirg.org/sites/pirg/files/reports/Electric%20Buses%20-%20National%20-%20May%202018%20web.pdf" TargetMode="External"/><Relationship Id="rId9" Type="http://schemas.openxmlformats.org/officeDocument/2006/relationships/hyperlink" Target="https://climateprotection.org/wp-content/uploads/2018/10/Survey-on-Global-Activities-to-Phase-Out-ICE-Vehicles-FINAL-Oct-3-2018.pdf" TargetMode="External"/><Relationship Id="rId14" Type="http://schemas.openxmlformats.org/officeDocument/2006/relationships/hyperlink" Target="http://www3.weforum.org/docs/WEF_Reshaping_Urban_Mobility_with_Autonomous_Vehicles_2018.pdf" TargetMode="External"/><Relationship Id="rId22"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mapc.org/wp-content/uploads/2017/10/TDM-FINAL-REPORT-7_15_0.pdf" TargetMode="External"/><Relationship Id="rId13" Type="http://schemas.openxmlformats.org/officeDocument/2006/relationships/comments" Target="../comments2.xml"/><Relationship Id="rId3" Type="http://schemas.openxmlformats.org/officeDocument/2006/relationships/hyperlink" Target="https://www.boston.gov/sites/default/files/go_boston_2030_-_full_report_to_download.pdf" TargetMode="External"/><Relationship Id="rId7" Type="http://schemas.openxmlformats.org/officeDocument/2006/relationships/hyperlink" Target="http://www.vtpi.org/elasticities.pdf" TargetMode="External"/><Relationship Id="rId12" Type="http://schemas.openxmlformats.org/officeDocument/2006/relationships/vmlDrawing" Target="../drawings/vmlDrawing2.vml"/><Relationship Id="rId2" Type="http://schemas.openxmlformats.org/officeDocument/2006/relationships/hyperlink" Target="https://www.oregon.gov/ODOT/Programs/RUF/IP-Road%20Usage%20Evaluation%20Book%20WEB_4-26.pdf" TargetMode="External"/><Relationship Id="rId1" Type="http://schemas.openxmlformats.org/officeDocument/2006/relationships/hyperlink" Target="http://www.hntb.com/HNTB/media/HNTBMediaLibrary/Home/Fix-NYC-Panel-Report.pdf" TargetMode="External"/><Relationship Id="rId6" Type="http://schemas.openxmlformats.org/officeDocument/2006/relationships/hyperlink" Target="https://www.oregon.gov/ODOT/Programs/RUF/IP-Road%20Usage%20Evaluation%20Book%20WEB_4-26.pdf" TargetMode="External"/><Relationship Id="rId11" Type="http://schemas.openxmlformats.org/officeDocument/2006/relationships/printerSettings" Target="../printerSettings/printerSettings2.bin"/><Relationship Id="rId5" Type="http://schemas.openxmlformats.org/officeDocument/2006/relationships/hyperlink" Target="http://www.hntb.com/HNTB/media/HNTBMediaLibrary/Home/Fix-NYC-Panel-Report.pdf" TargetMode="External"/><Relationship Id="rId10" Type="http://schemas.openxmlformats.org/officeDocument/2006/relationships/hyperlink" Target="http://www3.weforum.org/docs/WEF_Reshaping_Urban_Mobility_with_Autonomous_Vehicles_2018.pdf" TargetMode="External"/><Relationship Id="rId4" Type="http://schemas.openxmlformats.org/officeDocument/2006/relationships/hyperlink" Target="https://www.boston.gov/sites/default/files/go_boston_2030_-_full_report_to_download.pdf" TargetMode="External"/><Relationship Id="rId9" Type="http://schemas.openxmlformats.org/officeDocument/2006/relationships/hyperlink" Target="https://2gaiae1lifzt2tsfgr2vil6c-wpengine.netdna-ssl.com/wp-content/uploads/2018/04/TTOD-Report.pdf" TargetMode="External"/><Relationship Id="rId1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AA16"/>
  <sheetViews>
    <sheetView zoomScale="90" zoomScaleNormal="90" workbookViewId="0">
      <pane xSplit="3" ySplit="1" topLeftCell="O2" activePane="bottomRight" state="frozen"/>
      <selection pane="topRight" activeCell="D1" sqref="D1"/>
      <selection pane="bottomLeft" activeCell="A2" sqref="A2"/>
      <selection pane="bottomRight" activeCell="Q2" sqref="Q2:Q5"/>
    </sheetView>
  </sheetViews>
  <sheetFormatPr defaultColWidth="11.19921875" defaultRowHeight="15.6" x14ac:dyDescent="0.3"/>
  <cols>
    <col min="1" max="1" width="13.59765625" style="3" customWidth="1"/>
    <col min="2" max="2" width="14" style="3" customWidth="1"/>
    <col min="3" max="3" width="23.69921875" style="1" customWidth="1"/>
    <col min="4" max="4" width="40.8984375" customWidth="1"/>
    <col min="5" max="5" width="11.8984375" customWidth="1"/>
    <col min="6" max="6" width="23" customWidth="1"/>
    <col min="7" max="7" width="10.19921875" customWidth="1"/>
    <col min="8" max="8" width="24.69921875" bestFit="1" customWidth="1"/>
    <col min="9" max="9" width="40.8984375" customWidth="1"/>
    <col min="10" max="10" width="28.5" customWidth="1"/>
    <col min="11" max="14" width="50.59765625" customWidth="1"/>
    <col min="15" max="19" width="15.59765625" customWidth="1"/>
    <col min="20" max="20" width="29" customWidth="1"/>
    <col min="21" max="26" width="15.59765625" customWidth="1"/>
  </cols>
  <sheetData>
    <row r="1" spans="1:27" ht="50.1" customHeight="1" x14ac:dyDescent="0.3">
      <c r="A1" s="57" t="s">
        <v>0</v>
      </c>
      <c r="B1" s="57" t="s">
        <v>1</v>
      </c>
      <c r="C1" s="57" t="s">
        <v>2</v>
      </c>
      <c r="D1" s="57" t="s">
        <v>3</v>
      </c>
      <c r="E1" s="57" t="s">
        <v>4</v>
      </c>
      <c r="F1" s="57" t="s">
        <v>5</v>
      </c>
      <c r="G1" s="57" t="s">
        <v>6</v>
      </c>
      <c r="H1" s="57" t="s">
        <v>7</v>
      </c>
      <c r="I1" s="57" t="s">
        <v>8</v>
      </c>
      <c r="J1" s="57" t="s">
        <v>9</v>
      </c>
      <c r="K1" s="57" t="s">
        <v>10</v>
      </c>
      <c r="L1" s="57" t="s">
        <v>11</v>
      </c>
      <c r="M1" s="57" t="s">
        <v>12</v>
      </c>
      <c r="N1" s="57" t="s">
        <v>13</v>
      </c>
      <c r="O1" s="57" t="s">
        <v>14</v>
      </c>
      <c r="P1" s="57" t="s">
        <v>15</v>
      </c>
      <c r="Q1" s="57" t="s">
        <v>16</v>
      </c>
      <c r="R1" s="57" t="s">
        <v>17</v>
      </c>
      <c r="S1" s="57" t="s">
        <v>18</v>
      </c>
      <c r="T1" s="57" t="s">
        <v>19</v>
      </c>
      <c r="U1" s="57" t="s">
        <v>20</v>
      </c>
      <c r="V1" s="57" t="s">
        <v>21</v>
      </c>
      <c r="W1" s="57" t="s">
        <v>22</v>
      </c>
      <c r="X1" s="57" t="s">
        <v>23</v>
      </c>
      <c r="Y1" s="57" t="s">
        <v>24</v>
      </c>
      <c r="Z1" s="88" t="s">
        <v>25</v>
      </c>
      <c r="AA1" s="88"/>
    </row>
    <row r="2" spans="1:27" s="3" customFormat="1" ht="69.900000000000006" customHeight="1" x14ac:dyDescent="0.3">
      <c r="A2" s="20" t="s">
        <v>26</v>
      </c>
      <c r="B2" s="20" t="s">
        <v>27</v>
      </c>
      <c r="C2" s="20" t="s">
        <v>28</v>
      </c>
      <c r="D2" s="20" t="s">
        <v>29</v>
      </c>
      <c r="E2" s="55" t="s">
        <v>30</v>
      </c>
      <c r="F2" s="20" t="s">
        <v>31</v>
      </c>
      <c r="G2" s="55" t="s">
        <v>32</v>
      </c>
      <c r="H2" s="84" t="s">
        <v>33</v>
      </c>
      <c r="I2" s="20" t="s">
        <v>34</v>
      </c>
      <c r="J2" s="20" t="s">
        <v>35</v>
      </c>
      <c r="K2" s="20" t="s">
        <v>36</v>
      </c>
      <c r="L2" s="20" t="s">
        <v>37</v>
      </c>
      <c r="M2" s="20" t="s">
        <v>38</v>
      </c>
      <c r="N2" s="20" t="s">
        <v>39</v>
      </c>
      <c r="O2" s="87">
        <v>-256332.23626476864</v>
      </c>
      <c r="P2" s="87">
        <v>-419350.16451938311</v>
      </c>
      <c r="Q2" s="87">
        <v>-467296.61400084221</v>
      </c>
      <c r="R2" s="86">
        <v>-37.700000000000003</v>
      </c>
      <c r="S2" s="85" t="s">
        <v>40</v>
      </c>
      <c r="T2" s="20" t="s">
        <v>41</v>
      </c>
      <c r="U2" s="20"/>
      <c r="V2" s="20"/>
      <c r="W2" s="20" t="s">
        <v>42</v>
      </c>
      <c r="X2" s="20"/>
      <c r="Y2" s="55"/>
      <c r="Z2" s="89" t="s">
        <v>43</v>
      </c>
      <c r="AA2" s="89"/>
    </row>
    <row r="3" spans="1:27" s="3" customFormat="1" ht="69.900000000000006" customHeight="1" x14ac:dyDescent="0.3">
      <c r="A3" s="21" t="s">
        <v>26</v>
      </c>
      <c r="B3" s="21" t="s">
        <v>27</v>
      </c>
      <c r="C3" s="21" t="s">
        <v>44</v>
      </c>
      <c r="D3" s="21" t="s">
        <v>45</v>
      </c>
      <c r="E3" s="56" t="s">
        <v>46</v>
      </c>
      <c r="F3" s="21" t="s">
        <v>47</v>
      </c>
      <c r="G3" s="56" t="s">
        <v>32</v>
      </c>
      <c r="H3" s="84"/>
      <c r="I3" s="21" t="s">
        <v>48</v>
      </c>
      <c r="J3" s="21" t="s">
        <v>49</v>
      </c>
      <c r="K3" s="21"/>
      <c r="L3" s="21" t="s">
        <v>50</v>
      </c>
      <c r="M3" s="21" t="s">
        <v>51</v>
      </c>
      <c r="N3" s="21" t="s">
        <v>39</v>
      </c>
      <c r="O3" s="87"/>
      <c r="P3" s="87"/>
      <c r="Q3" s="87"/>
      <c r="R3" s="86"/>
      <c r="S3" s="85"/>
      <c r="T3" s="21" t="s">
        <v>41</v>
      </c>
      <c r="U3" s="21" t="s">
        <v>52</v>
      </c>
      <c r="V3" s="21"/>
      <c r="W3" s="21"/>
      <c r="X3" s="21"/>
      <c r="Y3" s="56"/>
      <c r="Z3" s="90"/>
      <c r="AA3" s="90"/>
    </row>
    <row r="4" spans="1:27" s="3" customFormat="1" ht="69.900000000000006" customHeight="1" x14ac:dyDescent="0.3">
      <c r="A4" s="20" t="s">
        <v>26</v>
      </c>
      <c r="B4" s="20" t="s">
        <v>27</v>
      </c>
      <c r="C4" s="20" t="s">
        <v>53</v>
      </c>
      <c r="D4" s="20" t="s">
        <v>54</v>
      </c>
      <c r="E4" s="55" t="s">
        <v>30</v>
      </c>
      <c r="F4" s="20" t="s">
        <v>55</v>
      </c>
      <c r="G4" s="55" t="s">
        <v>56</v>
      </c>
      <c r="H4" s="84"/>
      <c r="I4" s="20" t="s">
        <v>48</v>
      </c>
      <c r="J4" s="20" t="s">
        <v>57</v>
      </c>
      <c r="K4" s="20" t="s">
        <v>58</v>
      </c>
      <c r="L4" s="20" t="s">
        <v>59</v>
      </c>
      <c r="M4" s="20" t="s">
        <v>60</v>
      </c>
      <c r="N4" s="20" t="s">
        <v>444</v>
      </c>
      <c r="O4" s="87"/>
      <c r="P4" s="87"/>
      <c r="Q4" s="87"/>
      <c r="R4" s="86"/>
      <c r="S4" s="85"/>
      <c r="T4" s="20" t="s">
        <v>41</v>
      </c>
      <c r="U4" s="22" t="s">
        <v>61</v>
      </c>
      <c r="V4" s="20"/>
      <c r="W4" s="20"/>
      <c r="X4" s="20" t="s">
        <v>62</v>
      </c>
      <c r="Y4" s="55"/>
      <c r="Z4" s="91"/>
      <c r="AA4" s="91"/>
    </row>
    <row r="5" spans="1:27" s="3" customFormat="1" ht="69.900000000000006" customHeight="1" x14ac:dyDescent="0.3">
      <c r="A5" s="21" t="s">
        <v>26</v>
      </c>
      <c r="B5" s="21" t="s">
        <v>27</v>
      </c>
      <c r="C5" s="21" t="s">
        <v>63</v>
      </c>
      <c r="D5" s="21" t="s">
        <v>64</v>
      </c>
      <c r="E5" s="56" t="s">
        <v>46</v>
      </c>
      <c r="F5" s="21" t="s">
        <v>55</v>
      </c>
      <c r="G5" s="56" t="s">
        <v>56</v>
      </c>
      <c r="H5" s="84"/>
      <c r="I5" s="21" t="s">
        <v>48</v>
      </c>
      <c r="J5" s="21" t="s">
        <v>65</v>
      </c>
      <c r="K5" s="21" t="s">
        <v>58</v>
      </c>
      <c r="L5" s="21" t="s">
        <v>445</v>
      </c>
      <c r="M5" s="21" t="s">
        <v>66</v>
      </c>
      <c r="N5" s="21" t="s">
        <v>446</v>
      </c>
      <c r="O5" s="87"/>
      <c r="P5" s="87"/>
      <c r="Q5" s="87"/>
      <c r="R5" s="86"/>
      <c r="S5" s="85"/>
      <c r="T5" s="21" t="s">
        <v>41</v>
      </c>
      <c r="U5" s="21"/>
      <c r="V5" s="21"/>
      <c r="W5" s="21" t="s">
        <v>67</v>
      </c>
      <c r="X5" s="21"/>
      <c r="Y5" s="56"/>
      <c r="Z5" s="90"/>
      <c r="AA5" s="90"/>
    </row>
    <row r="6" spans="1:27" s="3" customFormat="1" ht="69.900000000000006" customHeight="1" x14ac:dyDescent="0.3">
      <c r="A6" s="20" t="s">
        <v>26</v>
      </c>
      <c r="B6" s="20" t="s">
        <v>68</v>
      </c>
      <c r="C6" s="20" t="s">
        <v>69</v>
      </c>
      <c r="D6" s="20" t="s">
        <v>70</v>
      </c>
      <c r="E6" s="55" t="s">
        <v>30</v>
      </c>
      <c r="F6" s="20" t="s">
        <v>55</v>
      </c>
      <c r="G6" s="55" t="s">
        <v>56</v>
      </c>
      <c r="H6" s="20" t="s">
        <v>71</v>
      </c>
      <c r="I6" s="20" t="s">
        <v>72</v>
      </c>
      <c r="J6" s="20" t="s">
        <v>73</v>
      </c>
      <c r="K6" s="20" t="s">
        <v>447</v>
      </c>
      <c r="L6" s="20" t="s">
        <v>74</v>
      </c>
      <c r="M6" s="20" t="s">
        <v>448</v>
      </c>
      <c r="N6" s="20" t="s">
        <v>449</v>
      </c>
      <c r="O6" s="60">
        <v>-182039.41232589056</v>
      </c>
      <c r="P6" s="60">
        <v>-293946.52601808438</v>
      </c>
      <c r="Q6" s="60">
        <v>-326860.3829828123</v>
      </c>
      <c r="R6" s="59">
        <v>-26.05</v>
      </c>
      <c r="S6" s="58" t="s">
        <v>75</v>
      </c>
      <c r="T6" s="20" t="s">
        <v>41</v>
      </c>
      <c r="U6" s="20" t="s">
        <v>76</v>
      </c>
      <c r="V6" s="22" t="s">
        <v>77</v>
      </c>
      <c r="W6" s="20"/>
      <c r="X6" s="20" t="s">
        <v>78</v>
      </c>
      <c r="Y6" s="63">
        <v>50</v>
      </c>
      <c r="Z6" s="89" t="s">
        <v>450</v>
      </c>
      <c r="AA6" s="89"/>
    </row>
    <row r="7" spans="1:27" s="3" customFormat="1" ht="69.900000000000006" customHeight="1" x14ac:dyDescent="0.3">
      <c r="A7" s="21" t="s">
        <v>26</v>
      </c>
      <c r="B7" s="21" t="s">
        <v>68</v>
      </c>
      <c r="C7" s="21" t="s">
        <v>79</v>
      </c>
      <c r="D7" s="21" t="s">
        <v>80</v>
      </c>
      <c r="E7" s="56" t="s">
        <v>30</v>
      </c>
      <c r="F7" s="21" t="s">
        <v>81</v>
      </c>
      <c r="G7" s="56" t="s">
        <v>56</v>
      </c>
      <c r="H7" s="21" t="s">
        <v>82</v>
      </c>
      <c r="I7" s="21" t="s">
        <v>72</v>
      </c>
      <c r="J7" s="21" t="s">
        <v>73</v>
      </c>
      <c r="K7" s="21" t="s">
        <v>451</v>
      </c>
      <c r="L7" s="21" t="s">
        <v>83</v>
      </c>
      <c r="M7" s="21" t="s">
        <v>448</v>
      </c>
      <c r="N7" s="21" t="s">
        <v>449</v>
      </c>
      <c r="O7" s="23">
        <v>-364078.82465178112</v>
      </c>
      <c r="P7" s="23">
        <v>-587893.05203616875</v>
      </c>
      <c r="Q7" s="23">
        <v>-653720.7659656246</v>
      </c>
      <c r="R7" s="24">
        <v>-52.1</v>
      </c>
      <c r="S7" s="25" t="s">
        <v>84</v>
      </c>
      <c r="T7" s="21" t="s">
        <v>41</v>
      </c>
      <c r="U7" s="21" t="s">
        <v>76</v>
      </c>
      <c r="V7" s="26" t="s">
        <v>77</v>
      </c>
      <c r="W7" s="21"/>
      <c r="X7" s="21" t="s">
        <v>78</v>
      </c>
      <c r="Y7" s="64">
        <v>50</v>
      </c>
      <c r="Z7" s="92" t="s">
        <v>450</v>
      </c>
      <c r="AA7" s="92"/>
    </row>
    <row r="8" spans="1:27" s="3" customFormat="1" ht="69.900000000000006" customHeight="1" x14ac:dyDescent="0.3">
      <c r="A8" s="20" t="s">
        <v>26</v>
      </c>
      <c r="B8" s="20" t="s">
        <v>68</v>
      </c>
      <c r="C8" s="20" t="s">
        <v>85</v>
      </c>
      <c r="D8" s="27" t="s">
        <v>86</v>
      </c>
      <c r="E8" s="55" t="s">
        <v>46</v>
      </c>
      <c r="F8" s="20" t="s">
        <v>87</v>
      </c>
      <c r="G8" s="55" t="s">
        <v>56</v>
      </c>
      <c r="H8" s="20" t="s">
        <v>88</v>
      </c>
      <c r="I8" s="20" t="s">
        <v>89</v>
      </c>
      <c r="J8" s="20" t="s">
        <v>90</v>
      </c>
      <c r="K8" s="20" t="s">
        <v>91</v>
      </c>
      <c r="L8" s="20" t="s">
        <v>92</v>
      </c>
      <c r="M8" s="20" t="s">
        <v>93</v>
      </c>
      <c r="N8" s="20" t="s">
        <v>39</v>
      </c>
      <c r="O8" s="28">
        <v>-129421.61872328608</v>
      </c>
      <c r="P8" s="28">
        <v>-186622.64160912484</v>
      </c>
      <c r="Q8" s="28">
        <v>-204541.03432035143</v>
      </c>
      <c r="R8" s="59">
        <v>-15.822102936912298</v>
      </c>
      <c r="S8" s="58" t="s">
        <v>94</v>
      </c>
      <c r="T8" s="20" t="s">
        <v>95</v>
      </c>
      <c r="U8" s="20" t="s">
        <v>76</v>
      </c>
      <c r="V8" s="20"/>
      <c r="W8" s="20"/>
      <c r="X8" s="20" t="s">
        <v>78</v>
      </c>
      <c r="Y8" s="63">
        <v>50</v>
      </c>
      <c r="Z8" s="89" t="s">
        <v>450</v>
      </c>
      <c r="AA8" s="89"/>
    </row>
    <row r="9" spans="1:27" s="3" customFormat="1" ht="69.900000000000006" customHeight="1" x14ac:dyDescent="0.3">
      <c r="A9" s="21" t="s">
        <v>26</v>
      </c>
      <c r="B9" s="21" t="s">
        <v>96</v>
      </c>
      <c r="C9" s="21" t="s">
        <v>97</v>
      </c>
      <c r="D9" s="21" t="s">
        <v>98</v>
      </c>
      <c r="E9" s="56" t="s">
        <v>46</v>
      </c>
      <c r="F9" s="21" t="s">
        <v>55</v>
      </c>
      <c r="G9" s="56" t="s">
        <v>56</v>
      </c>
      <c r="H9" s="21" t="s">
        <v>99</v>
      </c>
      <c r="I9" s="21" t="s">
        <v>100</v>
      </c>
      <c r="J9" s="21" t="s">
        <v>101</v>
      </c>
      <c r="K9" s="21" t="s">
        <v>102</v>
      </c>
      <c r="L9" s="21" t="s">
        <v>103</v>
      </c>
      <c r="M9" s="21" t="s">
        <v>104</v>
      </c>
      <c r="N9" s="21" t="s">
        <v>39</v>
      </c>
      <c r="O9" s="23">
        <v>-7466.7561721859965</v>
      </c>
      <c r="P9" s="23">
        <v>-17318.688244176446</v>
      </c>
      <c r="Q9" s="23">
        <v>-20209.60267456749</v>
      </c>
      <c r="R9" s="24">
        <v>-1.084428433553785</v>
      </c>
      <c r="S9" s="25" t="s">
        <v>105</v>
      </c>
      <c r="T9" s="21" t="s">
        <v>106</v>
      </c>
      <c r="U9" s="21"/>
      <c r="V9" s="21"/>
      <c r="W9" s="21" t="s">
        <v>107</v>
      </c>
      <c r="X9" s="21" t="s">
        <v>108</v>
      </c>
      <c r="Y9" s="64">
        <v>500</v>
      </c>
      <c r="Z9" s="92" t="s">
        <v>441</v>
      </c>
      <c r="AA9" s="92"/>
    </row>
    <row r="10" spans="1:27" s="3" customFormat="1" ht="69.900000000000006" customHeight="1" x14ac:dyDescent="0.3">
      <c r="A10" s="20" t="s">
        <v>26</v>
      </c>
      <c r="B10" s="20" t="s">
        <v>96</v>
      </c>
      <c r="C10" s="20" t="s">
        <v>109</v>
      </c>
      <c r="D10" s="20" t="s">
        <v>110</v>
      </c>
      <c r="E10" s="55" t="s">
        <v>46</v>
      </c>
      <c r="F10" s="20" t="s">
        <v>81</v>
      </c>
      <c r="G10" s="55" t="s">
        <v>56</v>
      </c>
      <c r="H10" s="20" t="s">
        <v>111</v>
      </c>
      <c r="I10" s="20" t="s">
        <v>72</v>
      </c>
      <c r="J10" s="20" t="s">
        <v>73</v>
      </c>
      <c r="K10" s="20" t="s">
        <v>102</v>
      </c>
      <c r="L10" s="20" t="s">
        <v>112</v>
      </c>
      <c r="M10" s="20" t="s">
        <v>452</v>
      </c>
      <c r="N10" s="83" t="s">
        <v>39</v>
      </c>
      <c r="O10" s="28">
        <v>-11200.134258278995</v>
      </c>
      <c r="P10" s="28">
        <v>-25978.032366264728</v>
      </c>
      <c r="Q10" s="28">
        <v>-30314.404011851293</v>
      </c>
      <c r="R10" s="59">
        <v>-1.6266426503306628</v>
      </c>
      <c r="S10" s="58" t="s">
        <v>113</v>
      </c>
      <c r="T10" s="20" t="s">
        <v>106</v>
      </c>
      <c r="U10" s="20" t="s">
        <v>114</v>
      </c>
      <c r="V10" s="20"/>
      <c r="W10" s="20"/>
      <c r="X10" s="20" t="s">
        <v>78</v>
      </c>
      <c r="Y10" s="63">
        <v>500</v>
      </c>
      <c r="Z10" s="93" t="s">
        <v>441</v>
      </c>
      <c r="AA10" s="93"/>
    </row>
    <row r="11" spans="1:27" s="3" customFormat="1" ht="69.900000000000006" customHeight="1" x14ac:dyDescent="0.3">
      <c r="A11" s="21" t="s">
        <v>26</v>
      </c>
      <c r="B11" s="21" t="s">
        <v>115</v>
      </c>
      <c r="C11" s="21" t="s">
        <v>116</v>
      </c>
      <c r="D11" s="21" t="s">
        <v>117</v>
      </c>
      <c r="E11" s="56" t="s">
        <v>46</v>
      </c>
      <c r="F11" s="21" t="s">
        <v>118</v>
      </c>
      <c r="G11" s="56" t="s">
        <v>56</v>
      </c>
      <c r="H11" s="21" t="s">
        <v>119</v>
      </c>
      <c r="I11" s="21" t="s">
        <v>120</v>
      </c>
      <c r="J11" s="21" t="s">
        <v>65</v>
      </c>
      <c r="K11" s="21" t="s">
        <v>58</v>
      </c>
      <c r="L11" s="21" t="s">
        <v>121</v>
      </c>
      <c r="M11" s="21" t="s">
        <v>122</v>
      </c>
      <c r="N11" s="21"/>
      <c r="O11" s="23">
        <v>-194546.2074044077</v>
      </c>
      <c r="P11" s="23">
        <v>-332629.41025102191</v>
      </c>
      <c r="Q11" s="23">
        <v>-373148.03348014422</v>
      </c>
      <c r="R11" s="24">
        <v>-25.752725659198045</v>
      </c>
      <c r="S11" s="25" t="s">
        <v>123</v>
      </c>
      <c r="T11" s="21" t="s">
        <v>124</v>
      </c>
      <c r="U11" s="21" t="s">
        <v>76</v>
      </c>
      <c r="V11" s="21"/>
      <c r="W11" s="21"/>
      <c r="X11" s="21" t="s">
        <v>78</v>
      </c>
      <c r="Y11" s="64">
        <v>50</v>
      </c>
      <c r="Z11" s="92" t="s">
        <v>441</v>
      </c>
      <c r="AA11" s="92"/>
    </row>
    <row r="12" spans="1:27" s="3" customFormat="1" ht="69.900000000000006" customHeight="1" x14ac:dyDescent="0.3">
      <c r="A12" s="20" t="s">
        <v>26</v>
      </c>
      <c r="B12" s="20" t="s">
        <v>125</v>
      </c>
      <c r="C12" s="20" t="s">
        <v>126</v>
      </c>
      <c r="D12" s="20"/>
      <c r="E12" s="55" t="s">
        <v>127</v>
      </c>
      <c r="F12" s="20" t="s">
        <v>128</v>
      </c>
      <c r="G12" s="55" t="s">
        <v>56</v>
      </c>
      <c r="H12" s="20" t="s">
        <v>129</v>
      </c>
      <c r="I12" s="20" t="s">
        <v>130</v>
      </c>
      <c r="J12" s="20" t="s">
        <v>131</v>
      </c>
      <c r="K12" s="20"/>
      <c r="L12" s="20" t="s">
        <v>132</v>
      </c>
      <c r="M12" s="20"/>
      <c r="N12" s="20" t="s">
        <v>133</v>
      </c>
      <c r="O12" s="28">
        <v>-242.17870350950398</v>
      </c>
      <c r="P12" s="28">
        <v>-468.66674195323139</v>
      </c>
      <c r="Q12" s="28">
        <v>-535.1265524616465</v>
      </c>
      <c r="R12" s="59">
        <v>-3.3705585750818251E-2</v>
      </c>
      <c r="S12" s="20"/>
      <c r="T12" s="20" t="s">
        <v>134</v>
      </c>
      <c r="U12" s="20"/>
      <c r="V12" s="20"/>
      <c r="W12" s="20" t="s">
        <v>135</v>
      </c>
      <c r="X12" s="20"/>
      <c r="Y12" s="63">
        <v>50</v>
      </c>
      <c r="Z12" s="89" t="s">
        <v>442</v>
      </c>
      <c r="AA12" s="89"/>
    </row>
    <row r="13" spans="1:27" s="3" customFormat="1" ht="69.900000000000006" customHeight="1" x14ac:dyDescent="0.3">
      <c r="A13" s="21" t="s">
        <v>26</v>
      </c>
      <c r="B13" s="21" t="s">
        <v>125</v>
      </c>
      <c r="C13" s="21" t="s">
        <v>136</v>
      </c>
      <c r="D13" s="21"/>
      <c r="E13" s="56" t="s">
        <v>127</v>
      </c>
      <c r="F13" s="21" t="s">
        <v>128</v>
      </c>
      <c r="G13" s="56" t="s">
        <v>56</v>
      </c>
      <c r="H13" s="21" t="s">
        <v>137</v>
      </c>
      <c r="I13" s="21" t="s">
        <v>130</v>
      </c>
      <c r="J13" s="21" t="s">
        <v>131</v>
      </c>
      <c r="K13" s="21"/>
      <c r="L13" s="21" t="s">
        <v>132</v>
      </c>
      <c r="M13" s="21" t="s">
        <v>138</v>
      </c>
      <c r="N13" s="21" t="s">
        <v>133</v>
      </c>
      <c r="O13" s="23">
        <v>-250.66967149474658</v>
      </c>
      <c r="P13" s="23">
        <v>-581.41310534009244</v>
      </c>
      <c r="Q13" s="23">
        <v>-678.46523264609277</v>
      </c>
      <c r="R13" s="24">
        <v>-3.6405811697870494E-2</v>
      </c>
      <c r="S13" s="25" t="s">
        <v>139</v>
      </c>
      <c r="T13" s="21" t="s">
        <v>134</v>
      </c>
      <c r="U13" s="21"/>
      <c r="V13" s="21"/>
      <c r="W13" s="21" t="s">
        <v>114</v>
      </c>
      <c r="X13" s="21"/>
      <c r="Y13" s="64">
        <v>500</v>
      </c>
      <c r="Z13" s="92" t="s">
        <v>442</v>
      </c>
      <c r="AA13" s="92"/>
    </row>
    <row r="14" spans="1:27" s="3" customFormat="1" ht="69.900000000000006" customHeight="1" x14ac:dyDescent="0.3">
      <c r="A14" s="20" t="s">
        <v>26</v>
      </c>
      <c r="B14" s="20" t="s">
        <v>125</v>
      </c>
      <c r="C14" s="20" t="s">
        <v>140</v>
      </c>
      <c r="D14" s="20"/>
      <c r="E14" s="55" t="s">
        <v>46</v>
      </c>
      <c r="F14" s="20" t="s">
        <v>141</v>
      </c>
      <c r="G14" s="55" t="s">
        <v>142</v>
      </c>
      <c r="H14" s="20" t="s">
        <v>143</v>
      </c>
      <c r="I14" s="20" t="s">
        <v>130</v>
      </c>
      <c r="J14" s="29" t="s">
        <v>144</v>
      </c>
      <c r="K14" s="29"/>
      <c r="L14" s="20" t="s">
        <v>145</v>
      </c>
      <c r="M14" s="20"/>
      <c r="N14" s="20" t="s">
        <v>156</v>
      </c>
      <c r="O14" s="30">
        <v>-18871.103220549645</v>
      </c>
      <c r="P14" s="30">
        <v>-41312.195413228241</v>
      </c>
      <c r="Q14" s="30">
        <v>-47897.226326909964</v>
      </c>
      <c r="R14" s="31">
        <v>-2.8441659698454589</v>
      </c>
      <c r="S14" s="58" t="s">
        <v>146</v>
      </c>
      <c r="T14" s="20" t="s">
        <v>147</v>
      </c>
      <c r="U14" s="20"/>
      <c r="V14" s="20"/>
      <c r="W14" s="22" t="s">
        <v>148</v>
      </c>
      <c r="X14" s="20"/>
      <c r="Y14" s="63">
        <v>-426</v>
      </c>
      <c r="Z14" s="89" t="s">
        <v>440</v>
      </c>
      <c r="AA14" s="89"/>
    </row>
    <row r="15" spans="1:27" s="3" customFormat="1" ht="69.900000000000006" customHeight="1" x14ac:dyDescent="0.3">
      <c r="A15" s="21" t="s">
        <v>26</v>
      </c>
      <c r="B15" s="21" t="s">
        <v>125</v>
      </c>
      <c r="C15" s="21" t="s">
        <v>149</v>
      </c>
      <c r="D15" s="21"/>
      <c r="E15" s="56" t="s">
        <v>150</v>
      </c>
      <c r="F15" s="21" t="s">
        <v>151</v>
      </c>
      <c r="G15" s="56" t="s">
        <v>152</v>
      </c>
      <c r="H15" s="21" t="s">
        <v>153</v>
      </c>
      <c r="I15" s="21" t="s">
        <v>154</v>
      </c>
      <c r="J15" s="32" t="s">
        <v>155</v>
      </c>
      <c r="K15" s="32"/>
      <c r="L15" s="21" t="s">
        <v>443</v>
      </c>
      <c r="M15" s="21"/>
      <c r="N15" s="21" t="s">
        <v>156</v>
      </c>
      <c r="O15" s="33">
        <v>-25537.997741932748</v>
      </c>
      <c r="P15" s="33">
        <v>-47458.600442370749</v>
      </c>
      <c r="Q15" s="33">
        <v>-53890.9008486768</v>
      </c>
      <c r="R15" s="34">
        <v>-3.3064694268490076</v>
      </c>
      <c r="S15" s="25" t="s">
        <v>157</v>
      </c>
      <c r="T15" s="21" t="s">
        <v>134</v>
      </c>
      <c r="U15" s="21"/>
      <c r="V15" s="21"/>
      <c r="W15" s="21" t="s">
        <v>158</v>
      </c>
      <c r="X15" s="21" t="s">
        <v>159</v>
      </c>
      <c r="Y15" s="64">
        <v>1352</v>
      </c>
      <c r="Z15" s="35" t="s">
        <v>160</v>
      </c>
      <c r="AA15" s="35" t="s">
        <v>161</v>
      </c>
    </row>
    <row r="16" spans="1:27" x14ac:dyDescent="0.3">
      <c r="Z16" s="19"/>
    </row>
  </sheetData>
  <mergeCells count="20">
    <mergeCell ref="Z11:AA11"/>
    <mergeCell ref="Z12:AA12"/>
    <mergeCell ref="Z13:AA13"/>
    <mergeCell ref="Z14:AA14"/>
    <mergeCell ref="Z6:AA6"/>
    <mergeCell ref="Z7:AA7"/>
    <mergeCell ref="Z8:AA8"/>
    <mergeCell ref="Z9:AA9"/>
    <mergeCell ref="Z10:AA10"/>
    <mergeCell ref="Z1:AA1"/>
    <mergeCell ref="Z2:AA2"/>
    <mergeCell ref="Z3:AA3"/>
    <mergeCell ref="Z4:AA4"/>
    <mergeCell ref="Z5:AA5"/>
    <mergeCell ref="H2:H5"/>
    <mergeCell ref="S2:S5"/>
    <mergeCell ref="R2:R5"/>
    <mergeCell ref="O2:O5"/>
    <mergeCell ref="P2:P5"/>
    <mergeCell ref="Q2:Q5"/>
  </mergeCells>
  <hyperlinks>
    <hyperlink ref="Z2" r:id="rId1"/>
    <hyperlink ref="Z15" r:id="rId2" display="Regional Rail for Metropolitan Boston"/>
    <hyperlink ref="AA15" r:id="rId3"/>
    <hyperlink ref="Z14" r:id="rId4" display="https://uspirg.org/sites/pirg/files/reports/Electric%20Buses%20-%20National%20-%20May%202018%20web.pdf"/>
    <hyperlink ref="Z6" r:id="rId5" display="https://climateprotection.org/wp-content/uploads/2018/10/Survey-on-Global-Activities-to-Phase-Out-ICE-Vehicles-FINAL-Oct-3-2018.pdf"/>
    <hyperlink ref="Z6:AA6" r:id="rId6" display="Survey of Global Activity to Phase OutInternal Combustion Engine Vehicles"/>
    <hyperlink ref="Z7" r:id="rId7" display="https://climateprotection.org/wp-content/uploads/2018/10/Survey-on-Global-Activities-to-Phase-Out-ICE-Vehicles-FINAL-Oct-3-2018.pdf"/>
    <hyperlink ref="Z8" r:id="rId8" display="https://climateprotection.org/wp-content/uploads/2018/10/Survey-on-Global-Activities-to-Phase-Out-ICE-Vehicles-FINAL-Oct-3-2018.pdf"/>
    <hyperlink ref="Z7:AA8" r:id="rId9" display="Survey of Global Activity to Phase OutInternal Combustion Engine Vehicles"/>
    <hyperlink ref="Z14:AA14" r:id="rId10" display="Electric Buses: Clean Transportation for Healthier Neighborhoods and Cleaner Air'"/>
    <hyperlink ref="Z9" r:id="rId11" display="http://www3.weforum.org/docs/WEF_Reshaping_Urban_Mobility_with_Autonomous_Vehicles_2018.pdf"/>
    <hyperlink ref="Z9:AA9" r:id="rId12" display="Reshaping Urban Mobility with Autonomous Vehicles: Lessons from the City of Boston"/>
    <hyperlink ref="Z10" r:id="rId13" display="http://www3.weforum.org/docs/WEF_Reshaping_Urban_Mobility_with_Autonomous_Vehicles_2018.pdf"/>
    <hyperlink ref="Z10:AA10" r:id="rId14" display="Reshaping Urban Mobility with Autonomous Vehicles: Lessons from the City of Boston"/>
    <hyperlink ref="Z11" r:id="rId15" display="http://www3.weforum.org/docs/WEF_Reshaping_Urban_Mobility_with_Autonomous_Vehicles_2018.pdf"/>
    <hyperlink ref="Z11:AA11" r:id="rId16" display="Reshaping Urban Mobility with Autonomous Vehicles: Lessons from the City of Boston"/>
    <hyperlink ref="Z12:AA12" r:id="rId17" display="MASS EVIP Program"/>
    <hyperlink ref="Z13:AA13" r:id="rId18" display="MASS EVIP Program"/>
  </hyperlinks>
  <pageMargins left="0.7" right="0.7" top="0.75" bottom="0.75" header="0.3" footer="0.3"/>
  <pageSetup orientation="portrait" r:id="rId19"/>
  <legacyDrawing r:id="rId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X28"/>
  <sheetViews>
    <sheetView tabSelected="1" zoomScale="90" zoomScaleNormal="90" workbookViewId="0">
      <pane xSplit="3" ySplit="1" topLeftCell="D2" activePane="bottomRight" state="frozen"/>
      <selection pane="topRight"/>
      <selection pane="bottomLeft" activeCell="B1" sqref="B1"/>
      <selection pane="bottomRight" activeCell="A23" sqref="A23:XFD23"/>
    </sheetView>
  </sheetViews>
  <sheetFormatPr defaultColWidth="11.19921875" defaultRowHeight="15.6" x14ac:dyDescent="0.3"/>
  <cols>
    <col min="1" max="1" width="15.8984375" style="3" customWidth="1"/>
    <col min="2" max="2" width="16" style="3" customWidth="1"/>
    <col min="3" max="3" width="20.59765625" style="1" customWidth="1"/>
    <col min="4" max="4" width="96.8984375" customWidth="1"/>
    <col min="5" max="5" width="15.59765625" customWidth="1"/>
    <col min="6" max="6" width="39.59765625" customWidth="1"/>
    <col min="7" max="7" width="25.59765625" customWidth="1"/>
    <col min="8" max="8" width="35.69921875" customWidth="1"/>
    <col min="9" max="11" width="39.3984375" customWidth="1"/>
    <col min="12" max="12" width="20.59765625" customWidth="1"/>
    <col min="13" max="13" width="18.19921875" customWidth="1"/>
    <col min="14" max="16" width="15.59765625" customWidth="1"/>
    <col min="17" max="17" width="15.59765625" hidden="1" customWidth="1"/>
    <col min="18" max="23" width="20.59765625" customWidth="1"/>
    <col min="24" max="24" width="20.59765625" style="2" customWidth="1"/>
    <col min="25" max="16384" width="11.19921875" style="76"/>
  </cols>
  <sheetData>
    <row r="1" spans="1:24" ht="46.8" x14ac:dyDescent="0.3">
      <c r="A1" s="46" t="s">
        <v>0</v>
      </c>
      <c r="B1" s="57" t="s">
        <v>162</v>
      </c>
      <c r="C1" s="47" t="s">
        <v>163</v>
      </c>
      <c r="D1" s="47" t="s">
        <v>3</v>
      </c>
      <c r="E1" s="47" t="s">
        <v>4</v>
      </c>
      <c r="F1" s="47" t="s">
        <v>164</v>
      </c>
      <c r="G1" s="57" t="s">
        <v>10</v>
      </c>
      <c r="H1" s="47" t="s">
        <v>165</v>
      </c>
      <c r="I1" s="47" t="s">
        <v>11</v>
      </c>
      <c r="J1" s="47" t="s">
        <v>166</v>
      </c>
      <c r="K1" s="47" t="s">
        <v>13</v>
      </c>
      <c r="L1" s="47" t="s">
        <v>167</v>
      </c>
      <c r="M1" s="47" t="s">
        <v>6</v>
      </c>
      <c r="N1" s="57" t="s">
        <v>168</v>
      </c>
      <c r="O1" s="57" t="s">
        <v>169</v>
      </c>
      <c r="P1" s="57" t="s">
        <v>170</v>
      </c>
      <c r="Q1" s="57" t="s">
        <v>171</v>
      </c>
      <c r="R1" s="47" t="s">
        <v>20</v>
      </c>
      <c r="S1" s="47" t="s">
        <v>172</v>
      </c>
      <c r="T1" s="57" t="s">
        <v>22</v>
      </c>
      <c r="U1" s="47" t="s">
        <v>173</v>
      </c>
      <c r="V1" s="57" t="s">
        <v>174</v>
      </c>
      <c r="W1" s="57" t="s">
        <v>24</v>
      </c>
      <c r="X1" s="57" t="s">
        <v>25</v>
      </c>
    </row>
    <row r="2" spans="1:24" ht="80.099999999999994" customHeight="1" x14ac:dyDescent="0.3">
      <c r="A2" s="3" t="s">
        <v>26</v>
      </c>
      <c r="B2" s="36" t="s">
        <v>175</v>
      </c>
      <c r="C2" s="36" t="s">
        <v>176</v>
      </c>
      <c r="D2" s="36" t="s">
        <v>472</v>
      </c>
      <c r="E2" s="53" t="s">
        <v>177</v>
      </c>
      <c r="F2" s="36" t="s">
        <v>178</v>
      </c>
      <c r="G2" s="36" t="s">
        <v>453</v>
      </c>
      <c r="H2" s="36" t="s">
        <v>179</v>
      </c>
      <c r="I2" s="36" t="s">
        <v>180</v>
      </c>
      <c r="J2" s="36" t="s">
        <v>181</v>
      </c>
      <c r="K2" s="36" t="s">
        <v>182</v>
      </c>
      <c r="L2" s="36" t="s">
        <v>183</v>
      </c>
      <c r="M2" s="36" t="s">
        <v>184</v>
      </c>
      <c r="N2" s="37">
        <v>-2.5154054187978444E-2</v>
      </c>
      <c r="O2" s="37">
        <v>3.8361277686527258E-2</v>
      </c>
      <c r="P2" s="28">
        <v>-21570.768834833754</v>
      </c>
      <c r="Q2" s="38">
        <v>-2597.4008989807503</v>
      </c>
      <c r="R2" s="36" t="s">
        <v>185</v>
      </c>
      <c r="S2" s="36" t="s">
        <v>186</v>
      </c>
      <c r="T2" s="36" t="s">
        <v>187</v>
      </c>
      <c r="U2" s="36" t="s">
        <v>188</v>
      </c>
      <c r="V2" s="36" t="s">
        <v>189</v>
      </c>
      <c r="W2" s="61">
        <v>281</v>
      </c>
      <c r="X2" s="40" t="s">
        <v>190</v>
      </c>
    </row>
    <row r="3" spans="1:24" ht="80.099999999999994" customHeight="1" x14ac:dyDescent="0.3">
      <c r="A3" s="41" t="s">
        <v>26</v>
      </c>
      <c r="B3" s="42" t="s">
        <v>175</v>
      </c>
      <c r="C3" s="42" t="s">
        <v>191</v>
      </c>
      <c r="D3" s="42" t="s">
        <v>192</v>
      </c>
      <c r="E3" s="54" t="s">
        <v>177</v>
      </c>
      <c r="F3" s="42" t="s">
        <v>193</v>
      </c>
      <c r="G3" s="42" t="s">
        <v>453</v>
      </c>
      <c r="H3" s="42" t="s">
        <v>179</v>
      </c>
      <c r="I3" s="42" t="s">
        <v>180</v>
      </c>
      <c r="J3" s="42" t="s">
        <v>181</v>
      </c>
      <c r="K3" s="42" t="s">
        <v>182</v>
      </c>
      <c r="L3" s="42" t="s">
        <v>183</v>
      </c>
      <c r="M3" s="42" t="s">
        <v>184</v>
      </c>
      <c r="N3" s="43">
        <v>-3.7999999999999999E-2</v>
      </c>
      <c r="O3" s="43">
        <v>5.8000000000000003E-2</v>
      </c>
      <c r="P3" s="23">
        <v>-32727</v>
      </c>
      <c r="Q3" s="23"/>
      <c r="R3" s="42" t="s">
        <v>185</v>
      </c>
      <c r="S3" s="42" t="s">
        <v>186</v>
      </c>
      <c r="T3" s="42" t="s">
        <v>187</v>
      </c>
      <c r="U3" s="42" t="s">
        <v>188</v>
      </c>
      <c r="V3" s="42" t="s">
        <v>194</v>
      </c>
      <c r="W3" s="62"/>
      <c r="X3" s="35" t="s">
        <v>190</v>
      </c>
    </row>
    <row r="4" spans="1:24" ht="80.099999999999994" customHeight="1" x14ac:dyDescent="0.3">
      <c r="A4" s="3" t="s">
        <v>26</v>
      </c>
      <c r="B4" s="36" t="s">
        <v>175</v>
      </c>
      <c r="C4" s="36" t="s">
        <v>195</v>
      </c>
      <c r="D4" s="36" t="s">
        <v>196</v>
      </c>
      <c r="E4" s="53" t="s">
        <v>197</v>
      </c>
      <c r="F4" s="36" t="s">
        <v>198</v>
      </c>
      <c r="G4" s="36" t="s">
        <v>199</v>
      </c>
      <c r="H4" s="36" t="s">
        <v>473</v>
      </c>
      <c r="I4" s="36" t="s">
        <v>200</v>
      </c>
      <c r="J4" s="36" t="s">
        <v>421</v>
      </c>
      <c r="K4" s="36" t="s">
        <v>455</v>
      </c>
      <c r="L4" s="36" t="s">
        <v>201</v>
      </c>
      <c r="M4" s="36" t="s">
        <v>199</v>
      </c>
      <c r="N4" s="37">
        <v>-7.0498686253002187E-3</v>
      </c>
      <c r="O4" s="37">
        <v>8.0527259895890116E-3</v>
      </c>
      <c r="P4" s="28">
        <v>-6045.589521905873</v>
      </c>
      <c r="Q4" s="38">
        <v>-727.96754623365484</v>
      </c>
      <c r="R4" s="36" t="s">
        <v>185</v>
      </c>
      <c r="S4" s="36" t="s">
        <v>202</v>
      </c>
      <c r="T4" s="36" t="s">
        <v>188</v>
      </c>
      <c r="U4" s="36" t="s">
        <v>203</v>
      </c>
      <c r="V4" s="36" t="s">
        <v>204</v>
      </c>
      <c r="W4" s="61">
        <v>281</v>
      </c>
      <c r="X4" s="40" t="s">
        <v>205</v>
      </c>
    </row>
    <row r="5" spans="1:24" ht="80.099999999999994" customHeight="1" x14ac:dyDescent="0.3">
      <c r="A5" s="41" t="s">
        <v>26</v>
      </c>
      <c r="B5" s="42" t="s">
        <v>175</v>
      </c>
      <c r="C5" s="42" t="s">
        <v>195</v>
      </c>
      <c r="D5" s="42" t="s">
        <v>196</v>
      </c>
      <c r="E5" s="54" t="s">
        <v>197</v>
      </c>
      <c r="F5" s="42" t="s">
        <v>206</v>
      </c>
      <c r="G5" s="42" t="s">
        <v>453</v>
      </c>
      <c r="H5" s="42" t="s">
        <v>207</v>
      </c>
      <c r="I5" s="42" t="s">
        <v>200</v>
      </c>
      <c r="J5" s="42" t="s">
        <v>421</v>
      </c>
      <c r="K5" s="42" t="s">
        <v>455</v>
      </c>
      <c r="L5" s="42"/>
      <c r="M5" s="42"/>
      <c r="N5" s="43">
        <v>-0.03</v>
      </c>
      <c r="O5" s="43">
        <v>3.3000000000000002E-2</v>
      </c>
      <c r="P5" s="23">
        <v>-25444</v>
      </c>
      <c r="Q5" s="23">
        <f>P5*Q4/P4</f>
        <v>-3063.7882673400427</v>
      </c>
      <c r="R5" s="42" t="s">
        <v>185</v>
      </c>
      <c r="S5" s="42" t="s">
        <v>208</v>
      </c>
      <c r="T5" s="42" t="s">
        <v>188</v>
      </c>
      <c r="U5" s="42" t="s">
        <v>203</v>
      </c>
      <c r="V5" s="42" t="s">
        <v>209</v>
      </c>
      <c r="W5" s="62"/>
      <c r="X5" s="35" t="s">
        <v>205</v>
      </c>
    </row>
    <row r="6" spans="1:24" s="75" customFormat="1" ht="80.099999999999994" customHeight="1" x14ac:dyDescent="0.3">
      <c r="A6" s="67" t="s">
        <v>26</v>
      </c>
      <c r="B6" s="68" t="s">
        <v>175</v>
      </c>
      <c r="C6" s="68" t="s">
        <v>210</v>
      </c>
      <c r="D6" s="68" t="s">
        <v>211</v>
      </c>
      <c r="E6" s="69" t="s">
        <v>30</v>
      </c>
      <c r="F6" s="68" t="s">
        <v>212</v>
      </c>
      <c r="G6" s="68" t="s">
        <v>453</v>
      </c>
      <c r="H6" s="68" t="s">
        <v>213</v>
      </c>
      <c r="I6" s="68" t="s">
        <v>214</v>
      </c>
      <c r="J6" s="68" t="s">
        <v>215</v>
      </c>
      <c r="K6" s="68" t="s">
        <v>216</v>
      </c>
      <c r="L6" s="68" t="s">
        <v>217</v>
      </c>
      <c r="M6" s="68" t="s">
        <v>199</v>
      </c>
      <c r="N6" s="70">
        <v>-3.0960784589365384E-2</v>
      </c>
      <c r="O6" s="70">
        <v>7.3089617776453245E-2</v>
      </c>
      <c r="P6" s="71">
        <v>-26550.309637221973</v>
      </c>
      <c r="Q6" s="71">
        <v>-3197.0023251361204</v>
      </c>
      <c r="R6" s="68" t="s">
        <v>185</v>
      </c>
      <c r="S6" s="68" t="s">
        <v>218</v>
      </c>
      <c r="T6" s="68" t="s">
        <v>187</v>
      </c>
      <c r="U6" s="68" t="s">
        <v>188</v>
      </c>
      <c r="V6" s="68" t="s">
        <v>219</v>
      </c>
      <c r="W6" s="73">
        <v>281</v>
      </c>
      <c r="X6" s="74" t="s">
        <v>435</v>
      </c>
    </row>
    <row r="7" spans="1:24" ht="80.099999999999994" customHeight="1" x14ac:dyDescent="0.3">
      <c r="A7" s="41" t="s">
        <v>26</v>
      </c>
      <c r="B7" s="42" t="s">
        <v>175</v>
      </c>
      <c r="C7" s="42" t="s">
        <v>220</v>
      </c>
      <c r="D7" s="42" t="s">
        <v>454</v>
      </c>
      <c r="E7" s="54" t="s">
        <v>177</v>
      </c>
      <c r="F7" s="42" t="s">
        <v>221</v>
      </c>
      <c r="G7" s="42" t="s">
        <v>453</v>
      </c>
      <c r="H7" s="42" t="s">
        <v>213</v>
      </c>
      <c r="I7" s="66" t="s">
        <v>423</v>
      </c>
      <c r="J7" s="42" t="s">
        <v>422</v>
      </c>
      <c r="K7" s="42" t="s">
        <v>455</v>
      </c>
      <c r="L7" s="42"/>
      <c r="M7" s="42"/>
      <c r="N7" s="43">
        <v>-7.0999999999999994E-2</v>
      </c>
      <c r="O7" s="43">
        <v>0.17</v>
      </c>
      <c r="P7" s="23">
        <v>-61055</v>
      </c>
      <c r="Q7" s="23">
        <f>P7*Q6/P6</f>
        <v>-7351.8154638594788</v>
      </c>
      <c r="R7" s="42" t="s">
        <v>185</v>
      </c>
      <c r="S7" s="42" t="s">
        <v>222</v>
      </c>
      <c r="T7" s="42" t="s">
        <v>188</v>
      </c>
      <c r="U7" s="42" t="s">
        <v>188</v>
      </c>
      <c r="V7" s="42" t="s">
        <v>223</v>
      </c>
      <c r="W7" s="62"/>
      <c r="X7" s="42" t="s">
        <v>434</v>
      </c>
    </row>
    <row r="8" spans="1:24" s="75" customFormat="1" ht="80.099999999999994" customHeight="1" x14ac:dyDescent="0.3">
      <c r="A8" s="67" t="s">
        <v>26</v>
      </c>
      <c r="B8" s="68" t="s">
        <v>175</v>
      </c>
      <c r="C8" s="68" t="s">
        <v>224</v>
      </c>
      <c r="D8" s="68" t="s">
        <v>225</v>
      </c>
      <c r="E8" s="69" t="s">
        <v>177</v>
      </c>
      <c r="F8" s="68" t="s">
        <v>226</v>
      </c>
      <c r="G8" s="68" t="s">
        <v>453</v>
      </c>
      <c r="H8" s="68" t="s">
        <v>456</v>
      </c>
      <c r="I8" s="68" t="s">
        <v>457</v>
      </c>
      <c r="J8" s="68" t="s">
        <v>424</v>
      </c>
      <c r="K8" s="68" t="s">
        <v>425</v>
      </c>
      <c r="L8" s="68"/>
      <c r="M8" s="68"/>
      <c r="N8" s="70">
        <v>-0.184</v>
      </c>
      <c r="O8" s="70">
        <v>-0.21099999999999999</v>
      </c>
      <c r="P8" s="71">
        <v>-157749</v>
      </c>
      <c r="Q8" s="71"/>
      <c r="R8" s="68"/>
      <c r="S8" s="68"/>
      <c r="T8" s="68"/>
      <c r="U8" s="68"/>
      <c r="V8" s="68"/>
      <c r="W8" s="73"/>
      <c r="X8" s="68"/>
    </row>
    <row r="9" spans="1:24" s="65" customFormat="1" ht="80.099999999999994" customHeight="1" x14ac:dyDescent="0.3">
      <c r="A9" s="41" t="s">
        <v>26</v>
      </c>
      <c r="B9" s="42" t="s">
        <v>227</v>
      </c>
      <c r="C9" s="42" t="s">
        <v>458</v>
      </c>
      <c r="D9" s="42" t="s">
        <v>228</v>
      </c>
      <c r="E9" s="54" t="s">
        <v>229</v>
      </c>
      <c r="F9" s="42" t="s">
        <v>459</v>
      </c>
      <c r="G9" s="42" t="s">
        <v>199</v>
      </c>
      <c r="H9" s="42" t="s">
        <v>230</v>
      </c>
      <c r="I9" s="42" t="s">
        <v>426</v>
      </c>
      <c r="J9" s="42"/>
      <c r="K9" s="42" t="s">
        <v>232</v>
      </c>
      <c r="L9" s="42" t="s">
        <v>233</v>
      </c>
      <c r="M9" s="42" t="s">
        <v>234</v>
      </c>
      <c r="N9" s="43">
        <v>-8.0400318815984882E-3</v>
      </c>
      <c r="O9" s="43">
        <v>8.4588797881400835E-2</v>
      </c>
      <c r="P9" s="23">
        <v>-6894.7004664374981</v>
      </c>
      <c r="Q9" s="23">
        <v>-830.21153890487585</v>
      </c>
      <c r="R9" s="42" t="s">
        <v>185</v>
      </c>
      <c r="S9" s="42" t="s">
        <v>185</v>
      </c>
      <c r="T9" s="42" t="s">
        <v>235</v>
      </c>
      <c r="U9" s="42" t="s">
        <v>236</v>
      </c>
      <c r="V9" s="42" t="s">
        <v>185</v>
      </c>
      <c r="W9" s="62">
        <v>62</v>
      </c>
      <c r="X9" s="35" t="s">
        <v>237</v>
      </c>
    </row>
    <row r="10" spans="1:24" ht="80.099999999999994" customHeight="1" x14ac:dyDescent="0.3">
      <c r="A10" s="3" t="s">
        <v>26</v>
      </c>
      <c r="B10" s="36" t="s">
        <v>238</v>
      </c>
      <c r="C10" s="36" t="s">
        <v>239</v>
      </c>
      <c r="D10" s="36" t="s">
        <v>240</v>
      </c>
      <c r="E10" s="53" t="s">
        <v>241</v>
      </c>
      <c r="F10" s="36" t="s">
        <v>242</v>
      </c>
      <c r="G10" s="36" t="s">
        <v>199</v>
      </c>
      <c r="H10" s="36" t="s">
        <v>243</v>
      </c>
      <c r="I10" s="36" t="s">
        <v>231</v>
      </c>
      <c r="J10" s="36"/>
      <c r="K10" s="36" t="s">
        <v>438</v>
      </c>
      <c r="L10" s="36" t="s">
        <v>244</v>
      </c>
      <c r="M10" s="36" t="s">
        <v>245</v>
      </c>
      <c r="N10" s="37">
        <v>-3.7927671505951065E-3</v>
      </c>
      <c r="O10" s="37">
        <v>-1.7055358206259367E-2</v>
      </c>
      <c r="P10" s="28">
        <v>-2079.2219369707163</v>
      </c>
      <c r="Q10" s="38">
        <v>1550.2350843829454</v>
      </c>
      <c r="R10" s="36" t="s">
        <v>185</v>
      </c>
      <c r="S10" s="36" t="s">
        <v>185</v>
      </c>
      <c r="T10" s="36" t="s">
        <v>246</v>
      </c>
      <c r="U10" s="36" t="s">
        <v>247</v>
      </c>
      <c r="V10" s="36" t="s">
        <v>185</v>
      </c>
      <c r="W10" s="61">
        <v>8875</v>
      </c>
      <c r="X10" s="40" t="s">
        <v>237</v>
      </c>
    </row>
    <row r="11" spans="1:24" ht="80.099999999999994" customHeight="1" x14ac:dyDescent="0.3">
      <c r="A11" s="41" t="s">
        <v>26</v>
      </c>
      <c r="B11" s="42" t="s">
        <v>238</v>
      </c>
      <c r="C11" s="42" t="s">
        <v>248</v>
      </c>
      <c r="D11" s="42" t="s">
        <v>249</v>
      </c>
      <c r="E11" s="54" t="s">
        <v>150</v>
      </c>
      <c r="F11" s="42" t="s">
        <v>250</v>
      </c>
      <c r="G11" s="42" t="s">
        <v>251</v>
      </c>
      <c r="H11" s="42" t="s">
        <v>252</v>
      </c>
      <c r="I11" s="42" t="s">
        <v>253</v>
      </c>
      <c r="J11" s="42" t="s">
        <v>254</v>
      </c>
      <c r="K11" s="42" t="s">
        <v>439</v>
      </c>
      <c r="L11" s="42" t="s">
        <v>255</v>
      </c>
      <c r="M11" s="42"/>
      <c r="N11" s="43">
        <v>-3.5000000000000003E-2</v>
      </c>
      <c r="O11" s="43">
        <v>-3.6999999999999998E-2</v>
      </c>
      <c r="P11" s="23">
        <v>-29169</v>
      </c>
      <c r="Q11" s="23"/>
      <c r="R11" s="42" t="s">
        <v>185</v>
      </c>
      <c r="S11" s="42" t="s">
        <v>256</v>
      </c>
      <c r="T11" s="42"/>
      <c r="U11" s="42" t="s">
        <v>257</v>
      </c>
      <c r="V11" s="42" t="s">
        <v>185</v>
      </c>
      <c r="W11" s="62"/>
      <c r="X11" s="42"/>
    </row>
    <row r="12" spans="1:24" ht="80.099999999999994" customHeight="1" x14ac:dyDescent="0.3">
      <c r="A12" s="67" t="s">
        <v>26</v>
      </c>
      <c r="B12" s="68" t="s">
        <v>258</v>
      </c>
      <c r="C12" s="68" t="s">
        <v>259</v>
      </c>
      <c r="D12" s="68" t="s">
        <v>260</v>
      </c>
      <c r="E12" s="69" t="s">
        <v>261</v>
      </c>
      <c r="F12" s="68" t="s">
        <v>262</v>
      </c>
      <c r="G12" s="68" t="s">
        <v>199</v>
      </c>
      <c r="H12" s="68" t="s">
        <v>263</v>
      </c>
      <c r="I12" s="68" t="s">
        <v>427</v>
      </c>
      <c r="J12" s="68" t="s">
        <v>431</v>
      </c>
      <c r="K12" s="68"/>
      <c r="L12" s="68" t="s">
        <v>264</v>
      </c>
      <c r="M12" s="68" t="s">
        <v>199</v>
      </c>
      <c r="N12" s="70">
        <v>-2.1466534789259459E-3</v>
      </c>
      <c r="O12" s="70">
        <v>-2.2665595883204896E-3</v>
      </c>
      <c r="P12" s="71">
        <v>-1840.8549817204475</v>
      </c>
      <c r="Q12" s="71">
        <v>-221.6628633417952</v>
      </c>
      <c r="R12" s="68" t="s">
        <v>185</v>
      </c>
      <c r="S12" s="68" t="s">
        <v>460</v>
      </c>
      <c r="T12" s="68" t="s">
        <v>185</v>
      </c>
      <c r="U12" s="68" t="s">
        <v>265</v>
      </c>
      <c r="V12" s="68" t="s">
        <v>185</v>
      </c>
      <c r="W12" s="73">
        <v>-104</v>
      </c>
      <c r="X12" s="74" t="s">
        <v>461</v>
      </c>
    </row>
    <row r="13" spans="1:24" ht="80.099999999999994" customHeight="1" x14ac:dyDescent="0.3">
      <c r="A13" s="41" t="s">
        <v>26</v>
      </c>
      <c r="B13" s="42" t="s">
        <v>266</v>
      </c>
      <c r="C13" s="42" t="s">
        <v>267</v>
      </c>
      <c r="D13" s="42" t="s">
        <v>268</v>
      </c>
      <c r="E13" s="54" t="s">
        <v>269</v>
      </c>
      <c r="F13" s="42" t="s">
        <v>462</v>
      </c>
      <c r="G13" s="42" t="s">
        <v>270</v>
      </c>
      <c r="H13" s="42" t="s">
        <v>271</v>
      </c>
      <c r="I13" s="42" t="s">
        <v>428</v>
      </c>
      <c r="J13" s="42" t="s">
        <v>272</v>
      </c>
      <c r="K13" s="42" t="s">
        <v>273</v>
      </c>
      <c r="L13" s="42" t="s">
        <v>274</v>
      </c>
      <c r="M13" s="42" t="s">
        <v>275</v>
      </c>
      <c r="N13" s="43">
        <v>-2.8000000000000001E-2</v>
      </c>
      <c r="O13" s="43">
        <v>1.4999999999999999E-2</v>
      </c>
      <c r="P13" s="23">
        <v>-24238</v>
      </c>
      <c r="Q13" s="23"/>
      <c r="R13" s="42" t="s">
        <v>185</v>
      </c>
      <c r="S13" s="42" t="s">
        <v>185</v>
      </c>
      <c r="T13" s="42" t="s">
        <v>185</v>
      </c>
      <c r="U13" s="42" t="s">
        <v>185</v>
      </c>
      <c r="V13" s="42" t="s">
        <v>185</v>
      </c>
      <c r="W13" s="62">
        <v>-182</v>
      </c>
      <c r="X13" s="35" t="s">
        <v>436</v>
      </c>
    </row>
    <row r="14" spans="1:24" ht="80.099999999999994" customHeight="1" x14ac:dyDescent="0.3">
      <c r="A14" s="3" t="s">
        <v>26</v>
      </c>
      <c r="B14" s="36" t="s">
        <v>276</v>
      </c>
      <c r="C14" s="36" t="s">
        <v>277</v>
      </c>
      <c r="D14" s="36" t="s">
        <v>463</v>
      </c>
      <c r="E14" s="53" t="s">
        <v>278</v>
      </c>
      <c r="F14" s="36" t="s">
        <v>242</v>
      </c>
      <c r="G14" s="36" t="s">
        <v>199</v>
      </c>
      <c r="H14" s="36" t="s">
        <v>279</v>
      </c>
      <c r="I14" s="36" t="s">
        <v>253</v>
      </c>
      <c r="J14" s="36" t="s">
        <v>280</v>
      </c>
      <c r="K14" s="36" t="s">
        <v>280</v>
      </c>
      <c r="L14" s="36" t="s">
        <v>281</v>
      </c>
      <c r="M14" s="36" t="s">
        <v>282</v>
      </c>
      <c r="N14" s="37">
        <v>-3.0065363737673448E-2</v>
      </c>
      <c r="O14" s="37">
        <v>0.30640111509179713</v>
      </c>
      <c r="P14" s="28">
        <v>-25782.444701518398</v>
      </c>
      <c r="Q14" s="38">
        <v>-3104.541407791749</v>
      </c>
      <c r="R14" s="36"/>
      <c r="S14" s="36"/>
      <c r="T14" s="36"/>
      <c r="U14" s="36"/>
      <c r="V14" s="36"/>
      <c r="W14" s="61"/>
      <c r="X14" s="36"/>
    </row>
    <row r="15" spans="1:24" ht="80.099999999999994" customHeight="1" x14ac:dyDescent="0.3">
      <c r="A15" s="41" t="s">
        <v>26</v>
      </c>
      <c r="B15" s="42" t="s">
        <v>283</v>
      </c>
      <c r="C15" s="42" t="s">
        <v>284</v>
      </c>
      <c r="D15" s="42" t="s">
        <v>285</v>
      </c>
      <c r="E15" s="54" t="s">
        <v>286</v>
      </c>
      <c r="F15" s="42" t="s">
        <v>287</v>
      </c>
      <c r="G15" s="42" t="s">
        <v>288</v>
      </c>
      <c r="H15" s="42" t="s">
        <v>133</v>
      </c>
      <c r="I15" s="42" t="s">
        <v>464</v>
      </c>
      <c r="J15" s="42" t="s">
        <v>429</v>
      </c>
      <c r="K15" s="42" t="s">
        <v>430</v>
      </c>
      <c r="L15" s="42" t="s">
        <v>289</v>
      </c>
      <c r="M15" s="42" t="s">
        <v>199</v>
      </c>
      <c r="N15" s="43">
        <v>5.8768945668029329E-2</v>
      </c>
      <c r="O15" s="43">
        <v>-0.12117289538544548</v>
      </c>
      <c r="P15" s="23">
        <v>11341.636045343243</v>
      </c>
      <c r="Q15" s="23">
        <v>1365.6803744757933</v>
      </c>
      <c r="R15" s="42" t="s">
        <v>185</v>
      </c>
      <c r="S15" s="42" t="s">
        <v>290</v>
      </c>
      <c r="T15" s="42" t="s">
        <v>185</v>
      </c>
      <c r="U15" s="42" t="s">
        <v>203</v>
      </c>
      <c r="V15" s="42" t="s">
        <v>291</v>
      </c>
      <c r="W15" s="62"/>
      <c r="X15" s="35" t="s">
        <v>437</v>
      </c>
    </row>
    <row r="16" spans="1:24" ht="80.099999999999994" customHeight="1" x14ac:dyDescent="0.3">
      <c r="A16" s="3" t="s">
        <v>26</v>
      </c>
      <c r="B16" s="36" t="s">
        <v>283</v>
      </c>
      <c r="C16" s="36" t="s">
        <v>292</v>
      </c>
      <c r="D16" s="36" t="s">
        <v>293</v>
      </c>
      <c r="E16" s="53" t="s">
        <v>30</v>
      </c>
      <c r="F16" s="36" t="s">
        <v>294</v>
      </c>
      <c r="G16" s="36" t="s">
        <v>465</v>
      </c>
      <c r="H16" s="36" t="s">
        <v>295</v>
      </c>
      <c r="I16" s="36" t="s">
        <v>296</v>
      </c>
      <c r="J16" s="36" t="s">
        <v>297</v>
      </c>
      <c r="K16" s="36"/>
      <c r="L16" s="36" t="s">
        <v>289</v>
      </c>
      <c r="M16" s="36" t="s">
        <v>199</v>
      </c>
      <c r="N16" s="37">
        <v>4.6129942922734169E-3</v>
      </c>
      <c r="O16" s="37">
        <v>-1.8673742720578607E-2</v>
      </c>
      <c r="P16" s="28">
        <v>-32988.640042318031</v>
      </c>
      <c r="Q16" s="38">
        <v>-3972.2609777218659</v>
      </c>
      <c r="R16" s="36"/>
      <c r="S16" s="36"/>
      <c r="T16" s="36"/>
      <c r="U16" s="36"/>
      <c r="V16" s="36"/>
      <c r="W16" s="61"/>
      <c r="X16" s="40" t="s">
        <v>437</v>
      </c>
    </row>
    <row r="17" spans="1:24" ht="80.099999999999994" customHeight="1" x14ac:dyDescent="0.3">
      <c r="A17" s="41" t="s">
        <v>26</v>
      </c>
      <c r="B17" s="42" t="s">
        <v>283</v>
      </c>
      <c r="C17" s="42" t="s">
        <v>432</v>
      </c>
      <c r="D17" s="42" t="s">
        <v>298</v>
      </c>
      <c r="E17" s="54" t="s">
        <v>286</v>
      </c>
      <c r="F17" s="42" t="s">
        <v>299</v>
      </c>
      <c r="G17" s="42" t="s">
        <v>300</v>
      </c>
      <c r="H17" s="42" t="s">
        <v>301</v>
      </c>
      <c r="I17" s="42" t="s">
        <v>302</v>
      </c>
      <c r="J17" s="42" t="s">
        <v>303</v>
      </c>
      <c r="K17" s="42" t="s">
        <v>466</v>
      </c>
      <c r="L17" s="42" t="s">
        <v>304</v>
      </c>
      <c r="M17" s="42" t="s">
        <v>199</v>
      </c>
      <c r="N17" s="43">
        <v>4.3249085752858692E-2</v>
      </c>
      <c r="O17" s="43">
        <v>-7.2484023473965875E-2</v>
      </c>
      <c r="P17" s="23">
        <v>37088.098169824341</v>
      </c>
      <c r="Q17" s="23">
        <v>4465.8890123667516</v>
      </c>
      <c r="R17" s="42"/>
      <c r="S17" s="42"/>
      <c r="T17" s="42"/>
      <c r="U17" s="42"/>
      <c r="V17" s="42"/>
      <c r="W17" s="62"/>
      <c r="X17" s="35"/>
    </row>
    <row r="18" spans="1:24" ht="80.099999999999994" customHeight="1" x14ac:dyDescent="0.3">
      <c r="A18" s="3" t="s">
        <v>26</v>
      </c>
      <c r="B18" s="36" t="s">
        <v>283</v>
      </c>
      <c r="C18" s="36" t="s">
        <v>305</v>
      </c>
      <c r="D18" s="36" t="s">
        <v>306</v>
      </c>
      <c r="E18" s="53" t="s">
        <v>46</v>
      </c>
      <c r="F18" s="36" t="s">
        <v>307</v>
      </c>
      <c r="G18" s="36" t="s">
        <v>308</v>
      </c>
      <c r="H18" s="36" t="s">
        <v>309</v>
      </c>
      <c r="I18" s="36" t="s">
        <v>467</v>
      </c>
      <c r="J18" s="36" t="s">
        <v>310</v>
      </c>
      <c r="K18" s="36" t="s">
        <v>468</v>
      </c>
      <c r="L18" s="36" t="s">
        <v>304</v>
      </c>
      <c r="M18" s="36" t="s">
        <v>199</v>
      </c>
      <c r="N18" s="37">
        <v>-3.3220250939284705E-2</v>
      </c>
      <c r="O18" s="37">
        <v>-6.7676316234666661E-2</v>
      </c>
      <c r="P18" s="28">
        <v>-21599.860828723526</v>
      </c>
      <c r="Q18" s="38">
        <v>3457.7318472774018</v>
      </c>
      <c r="R18" s="36" t="s">
        <v>311</v>
      </c>
      <c r="S18" s="45" t="s">
        <v>312</v>
      </c>
      <c r="T18" s="36" t="s">
        <v>185</v>
      </c>
      <c r="U18" s="36" t="s">
        <v>313</v>
      </c>
      <c r="V18" s="36"/>
      <c r="W18" s="61">
        <v>65</v>
      </c>
      <c r="X18" s="40"/>
    </row>
    <row r="19" spans="1:24" ht="80.099999999999994" customHeight="1" x14ac:dyDescent="0.3">
      <c r="A19" s="41" t="s">
        <v>26</v>
      </c>
      <c r="B19" s="42" t="s">
        <v>283</v>
      </c>
      <c r="C19" s="42" t="s">
        <v>314</v>
      </c>
      <c r="D19" s="42" t="s">
        <v>315</v>
      </c>
      <c r="E19" s="54" t="s">
        <v>286</v>
      </c>
      <c r="F19" s="42" t="s">
        <v>316</v>
      </c>
      <c r="G19" s="42" t="s">
        <v>199</v>
      </c>
      <c r="H19" s="42" t="s">
        <v>317</v>
      </c>
      <c r="I19" s="42" t="s">
        <v>469</v>
      </c>
      <c r="J19" s="42" t="s">
        <v>303</v>
      </c>
      <c r="K19" s="42" t="s">
        <v>466</v>
      </c>
      <c r="L19" s="42" t="s">
        <v>304</v>
      </c>
      <c r="M19" s="42" t="s">
        <v>199</v>
      </c>
      <c r="N19" s="43">
        <v>2.6325780947394628E-2</v>
      </c>
      <c r="O19" s="43">
        <v>-0.12691153481346074</v>
      </c>
      <c r="P19" s="23">
        <v>22575.578909427626</v>
      </c>
      <c r="Q19" s="23">
        <v>2718.3930903596838</v>
      </c>
      <c r="R19" s="42"/>
      <c r="S19" s="42"/>
      <c r="T19" s="42"/>
      <c r="U19" s="42"/>
      <c r="V19" s="42"/>
      <c r="W19" s="62"/>
      <c r="X19" s="35"/>
    </row>
    <row r="20" spans="1:24" ht="80.099999999999994" customHeight="1" x14ac:dyDescent="0.3">
      <c r="A20" s="67" t="s">
        <v>26</v>
      </c>
      <c r="B20" s="68" t="s">
        <v>283</v>
      </c>
      <c r="C20" s="68" t="s">
        <v>318</v>
      </c>
      <c r="D20" s="68" t="s">
        <v>319</v>
      </c>
      <c r="E20" s="69" t="s">
        <v>46</v>
      </c>
      <c r="F20" s="68" t="s">
        <v>320</v>
      </c>
      <c r="G20" s="68" t="s">
        <v>308</v>
      </c>
      <c r="H20" s="68" t="s">
        <v>321</v>
      </c>
      <c r="I20" s="68" t="s">
        <v>470</v>
      </c>
      <c r="J20" s="68" t="s">
        <v>433</v>
      </c>
      <c r="K20" s="68" t="s">
        <v>466</v>
      </c>
      <c r="L20" s="68" t="s">
        <v>304</v>
      </c>
      <c r="M20" s="68" t="s">
        <v>199</v>
      </c>
      <c r="N20" s="70">
        <v>2.6325780947394756E-2</v>
      </c>
      <c r="O20" s="70">
        <v>-0.12691153481346074</v>
      </c>
      <c r="P20" s="71">
        <v>-211460.30079695326</v>
      </c>
      <c r="Q20" s="71">
        <v>-158.42758019631458</v>
      </c>
      <c r="R20" s="68" t="s">
        <v>311</v>
      </c>
      <c r="S20" s="72" t="s">
        <v>312</v>
      </c>
      <c r="T20" s="68" t="s">
        <v>185</v>
      </c>
      <c r="U20" s="68" t="s">
        <v>322</v>
      </c>
      <c r="V20" s="68"/>
      <c r="W20" s="73">
        <v>65</v>
      </c>
      <c r="X20" s="74"/>
    </row>
    <row r="21" spans="1:24" ht="80.099999999999994" customHeight="1" x14ac:dyDescent="0.3">
      <c r="A21" s="41" t="s">
        <v>26</v>
      </c>
      <c r="B21" s="42" t="s">
        <v>323</v>
      </c>
      <c r="C21" s="42" t="s">
        <v>324</v>
      </c>
      <c r="D21" s="42" t="s">
        <v>325</v>
      </c>
      <c r="E21" s="54" t="s">
        <v>286</v>
      </c>
      <c r="F21" s="42" t="s">
        <v>326</v>
      </c>
      <c r="G21" s="42" t="s">
        <v>199</v>
      </c>
      <c r="H21" s="42"/>
      <c r="I21" s="42"/>
      <c r="J21" s="42"/>
      <c r="K21" s="42"/>
      <c r="L21" s="42" t="s">
        <v>327</v>
      </c>
      <c r="M21" s="42" t="s">
        <v>199</v>
      </c>
      <c r="N21" s="43">
        <v>-5.3550548155254351E-3</v>
      </c>
      <c r="O21" s="43">
        <v>-0.13100631225478757</v>
      </c>
      <c r="P21" s="23">
        <v>-4592.2080258047208</v>
      </c>
      <c r="Q21" s="23">
        <v>-552.96152612188803</v>
      </c>
      <c r="R21" s="42"/>
      <c r="S21" s="42"/>
      <c r="T21" s="42"/>
      <c r="U21" s="42"/>
      <c r="V21" s="42"/>
      <c r="W21" s="44"/>
      <c r="X21" s="42"/>
    </row>
    <row r="22" spans="1:24" ht="80.099999999999994" customHeight="1" x14ac:dyDescent="0.3">
      <c r="A22" s="3" t="s">
        <v>26</v>
      </c>
      <c r="B22" s="36" t="s">
        <v>323</v>
      </c>
      <c r="C22" s="36" t="s">
        <v>328</v>
      </c>
      <c r="D22" s="36" t="s">
        <v>329</v>
      </c>
      <c r="E22" s="53" t="s">
        <v>127</v>
      </c>
      <c r="F22" s="36" t="s">
        <v>330</v>
      </c>
      <c r="G22" s="36" t="s">
        <v>199</v>
      </c>
      <c r="H22" s="36"/>
      <c r="I22" s="36"/>
      <c r="J22" s="36"/>
      <c r="K22" s="36"/>
      <c r="L22" s="36" t="s">
        <v>327</v>
      </c>
      <c r="M22" s="36" t="s">
        <v>199</v>
      </c>
      <c r="N22" s="37">
        <v>-5.3550548155254351E-3</v>
      </c>
      <c r="O22" s="37">
        <v>-0.13100631225478757</v>
      </c>
      <c r="P22" s="28">
        <v>-238912.99204093777</v>
      </c>
      <c r="Q22" s="38">
        <v>-3433.2843033017948</v>
      </c>
      <c r="R22" s="36"/>
      <c r="S22" s="36"/>
      <c r="T22" s="36"/>
      <c r="U22" s="36"/>
      <c r="V22" s="36"/>
      <c r="W22" s="39"/>
      <c r="X22" s="36"/>
    </row>
    <row r="23" spans="1:24" s="65" customFormat="1" ht="80.099999999999994" customHeight="1" x14ac:dyDescent="0.3">
      <c r="A23" s="41" t="s">
        <v>26</v>
      </c>
      <c r="B23" s="42" t="s">
        <v>323</v>
      </c>
      <c r="C23" s="42" t="s">
        <v>331</v>
      </c>
      <c r="D23" s="42" t="s">
        <v>332</v>
      </c>
      <c r="E23" s="54" t="s">
        <v>278</v>
      </c>
      <c r="F23" s="42" t="s">
        <v>333</v>
      </c>
      <c r="G23" s="42" t="s">
        <v>471</v>
      </c>
      <c r="H23" s="42"/>
      <c r="I23" s="42"/>
      <c r="J23" s="42"/>
      <c r="K23" s="42"/>
      <c r="L23" s="42" t="s">
        <v>327</v>
      </c>
      <c r="M23" s="42" t="s">
        <v>199</v>
      </c>
      <c r="N23" s="43">
        <v>-3.4429192784055117E-2</v>
      </c>
      <c r="O23" s="43">
        <v>0.17422891270615823</v>
      </c>
      <c r="P23" s="23">
        <v>-256376.58527436736</v>
      </c>
      <c r="Q23" s="23">
        <v>-6343.6635051133271</v>
      </c>
      <c r="R23" s="42"/>
      <c r="S23" s="42"/>
      <c r="T23" s="42"/>
      <c r="U23" s="42"/>
      <c r="V23" s="42"/>
      <c r="W23" s="44"/>
      <c r="X23" s="42"/>
    </row>
    <row r="24" spans="1:24" ht="80.099999999999994" customHeight="1" x14ac:dyDescent="0.3">
      <c r="A24" s="3" t="s">
        <v>26</v>
      </c>
      <c r="B24" s="36" t="s">
        <v>323</v>
      </c>
      <c r="C24" s="36" t="s">
        <v>334</v>
      </c>
      <c r="D24" s="36" t="s">
        <v>335</v>
      </c>
      <c r="E24" s="53" t="s">
        <v>336</v>
      </c>
      <c r="F24" s="36" t="s">
        <v>337</v>
      </c>
      <c r="G24" s="36" t="s">
        <v>471</v>
      </c>
      <c r="H24" s="36"/>
      <c r="I24" s="36"/>
      <c r="J24" s="36"/>
      <c r="K24" s="36"/>
      <c r="L24" s="36" t="s">
        <v>327</v>
      </c>
      <c r="M24" s="36" t="s">
        <v>199</v>
      </c>
      <c r="N24" s="37">
        <v>-6.7006161338931239E-2</v>
      </c>
      <c r="O24" s="37">
        <v>0.23255875571792459</v>
      </c>
      <c r="P24" s="28">
        <v>-274509.15559896035</v>
      </c>
      <c r="Q24" s="38">
        <v>-7659.5900744835826</v>
      </c>
      <c r="R24" s="36"/>
      <c r="S24" s="36"/>
      <c r="T24" s="36"/>
      <c r="U24" s="36"/>
      <c r="V24" s="36"/>
      <c r="W24" s="39"/>
      <c r="X24" s="36"/>
    </row>
    <row r="25" spans="1:24" s="65" customFormat="1" ht="80.099999999999994" customHeight="1" x14ac:dyDescent="0.3">
      <c r="A25" s="41" t="s">
        <v>26</v>
      </c>
      <c r="B25" s="42" t="s">
        <v>323</v>
      </c>
      <c r="C25" s="42" t="s">
        <v>338</v>
      </c>
      <c r="D25" s="42" t="s">
        <v>339</v>
      </c>
      <c r="E25" s="54" t="s">
        <v>336</v>
      </c>
      <c r="F25" s="42" t="s">
        <v>340</v>
      </c>
      <c r="G25" s="42" t="s">
        <v>471</v>
      </c>
      <c r="H25" s="42"/>
      <c r="I25" s="42"/>
      <c r="J25" s="42"/>
      <c r="K25" s="42"/>
      <c r="L25" s="42" t="s">
        <v>327</v>
      </c>
      <c r="M25" s="42" t="s">
        <v>199</v>
      </c>
      <c r="N25" s="43">
        <v>-6.7006161338931169E-2</v>
      </c>
      <c r="O25" s="43">
        <v>0.23255875571792459</v>
      </c>
      <c r="P25" s="23">
        <v>-56287.641109157121</v>
      </c>
      <c r="Q25" s="23">
        <v>-4977.163070419424</v>
      </c>
      <c r="R25" s="42"/>
      <c r="S25" s="42"/>
      <c r="T25" s="42"/>
      <c r="U25" s="42"/>
      <c r="V25" s="42"/>
      <c r="W25" s="44"/>
      <c r="X25" s="42"/>
    </row>
    <row r="26" spans="1:24" s="75" customFormat="1" ht="80.099999999999994" customHeight="1" x14ac:dyDescent="0.3">
      <c r="A26" s="67" t="s">
        <v>26</v>
      </c>
      <c r="B26" s="68" t="s">
        <v>323</v>
      </c>
      <c r="C26" s="77" t="s">
        <v>341</v>
      </c>
      <c r="D26" s="77" t="s">
        <v>342</v>
      </c>
      <c r="E26" s="69" t="s">
        <v>336</v>
      </c>
      <c r="F26" s="68" t="s">
        <v>343</v>
      </c>
      <c r="G26" s="68" t="s">
        <v>471</v>
      </c>
      <c r="H26" s="68" t="s">
        <v>456</v>
      </c>
      <c r="I26" s="68" t="s">
        <v>457</v>
      </c>
      <c r="J26" s="68" t="s">
        <v>424</v>
      </c>
      <c r="K26" s="68" t="s">
        <v>425</v>
      </c>
      <c r="L26" s="68" t="s">
        <v>327</v>
      </c>
      <c r="M26" s="68" t="s">
        <v>199</v>
      </c>
      <c r="N26" s="70">
        <v>-0.28799999999999998</v>
      </c>
      <c r="O26" s="70">
        <v>0.50800000000000001</v>
      </c>
      <c r="P26" s="71">
        <v>-245655</v>
      </c>
      <c r="Q26" s="71"/>
      <c r="R26" s="71"/>
      <c r="S26" s="68"/>
      <c r="T26" s="68"/>
      <c r="U26" s="68"/>
      <c r="V26" s="68"/>
      <c r="W26" s="78"/>
      <c r="X26" s="68"/>
    </row>
    <row r="27" spans="1:24" s="75" customFormat="1" x14ac:dyDescent="0.3">
      <c r="A27" s="67"/>
      <c r="B27" s="79"/>
      <c r="C27" s="80"/>
      <c r="D27" s="80"/>
      <c r="E27" s="79"/>
      <c r="F27" s="79"/>
      <c r="G27" s="79"/>
      <c r="H27" s="79"/>
      <c r="I27" s="79"/>
      <c r="J27" s="79"/>
      <c r="K27" s="79"/>
      <c r="L27" s="79"/>
      <c r="M27" s="79"/>
      <c r="N27" s="81"/>
      <c r="O27" s="81"/>
      <c r="P27" s="82"/>
      <c r="Q27" s="82"/>
      <c r="R27" s="82"/>
      <c r="S27" s="79"/>
      <c r="T27" s="79"/>
      <c r="U27" s="79"/>
      <c r="V27" s="79"/>
      <c r="W27" s="79"/>
      <c r="X27" s="79"/>
    </row>
    <row r="28" spans="1:24" x14ac:dyDescent="0.3">
      <c r="A28" s="14"/>
      <c r="B28" s="13"/>
      <c r="C28" s="13"/>
      <c r="D28" s="13"/>
      <c r="E28" s="13"/>
      <c r="F28" s="13"/>
      <c r="G28" s="13"/>
      <c r="H28" s="13"/>
      <c r="I28" s="13"/>
      <c r="J28" s="13"/>
      <c r="K28" s="13"/>
      <c r="L28" s="13"/>
      <c r="M28" s="13"/>
      <c r="N28" s="13"/>
      <c r="O28" s="13"/>
      <c r="P28" s="4"/>
      <c r="Q28" s="4"/>
      <c r="R28" s="13"/>
      <c r="S28" s="13"/>
      <c r="T28" s="13"/>
      <c r="U28" s="13"/>
      <c r="V28" s="13"/>
      <c r="W28" s="13"/>
      <c r="X28" s="13"/>
    </row>
  </sheetData>
  <hyperlinks>
    <hyperlink ref="X2" r:id="rId1"/>
    <hyperlink ref="X4" r:id="rId2"/>
    <hyperlink ref="X9" r:id="rId3"/>
    <hyperlink ref="X10" r:id="rId4"/>
    <hyperlink ref="X3" r:id="rId5"/>
    <hyperlink ref="X5" r:id="rId6"/>
    <hyperlink ref="X6" r:id="rId7"/>
    <hyperlink ref="X12" r:id="rId8" display="Transportation Demand Management Case Stuides and Regulations - MAPC (2015)"/>
    <hyperlink ref="X13" r:id="rId9"/>
    <hyperlink ref="X15:X19" r:id="rId10" display="Reshaping Urban Mobility with Autonomous Vehicles Lessons from the City of Boston"/>
  </hyperlinks>
  <pageMargins left="0.7" right="0.7" top="0.75" bottom="0.75" header="0.3" footer="0.3"/>
  <pageSetup orientation="portrait" r:id="rId11"/>
  <legacy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28" sqref="A28"/>
    </sheetView>
  </sheetViews>
  <sheetFormatPr defaultRowHeight="15.6" x14ac:dyDescent="0.3"/>
  <cols>
    <col min="1" max="1" width="13.09765625" bestFit="1" customWidth="1"/>
    <col min="2" max="2" width="84.3984375" bestFit="1" customWidth="1"/>
  </cols>
  <sheetData>
    <row r="1" spans="1:2" x14ac:dyDescent="0.3">
      <c r="A1" s="48" t="s">
        <v>377</v>
      </c>
      <c r="B1" s="48" t="s">
        <v>3</v>
      </c>
    </row>
    <row r="2" spans="1:2" x14ac:dyDescent="0.3">
      <c r="A2" s="51" t="s">
        <v>378</v>
      </c>
      <c r="B2" s="49" t="s">
        <v>379</v>
      </c>
    </row>
    <row r="3" spans="1:2" x14ac:dyDescent="0.3">
      <c r="A3" s="52" t="s">
        <v>380</v>
      </c>
      <c r="B3" s="50" t="s">
        <v>381</v>
      </c>
    </row>
    <row r="4" spans="1:2" x14ac:dyDescent="0.3">
      <c r="A4" s="51" t="s">
        <v>382</v>
      </c>
      <c r="B4" s="49" t="s">
        <v>383</v>
      </c>
    </row>
    <row r="5" spans="1:2" x14ac:dyDescent="0.3">
      <c r="A5" s="52" t="s">
        <v>384</v>
      </c>
      <c r="B5" s="50" t="s">
        <v>385</v>
      </c>
    </row>
    <row r="6" spans="1:2" x14ac:dyDescent="0.3">
      <c r="A6" s="51" t="s">
        <v>386</v>
      </c>
      <c r="B6" s="49" t="s">
        <v>387</v>
      </c>
    </row>
    <row r="7" spans="1:2" x14ac:dyDescent="0.3">
      <c r="A7" s="52" t="s">
        <v>388</v>
      </c>
      <c r="B7" s="50" t="s">
        <v>389</v>
      </c>
    </row>
    <row r="8" spans="1:2" x14ac:dyDescent="0.3">
      <c r="A8" s="51" t="s">
        <v>390</v>
      </c>
      <c r="B8" s="49" t="s">
        <v>391</v>
      </c>
    </row>
    <row r="9" spans="1:2" x14ac:dyDescent="0.3">
      <c r="A9" s="52" t="s">
        <v>392</v>
      </c>
      <c r="B9" s="50" t="s">
        <v>393</v>
      </c>
    </row>
    <row r="10" spans="1:2" x14ac:dyDescent="0.3">
      <c r="A10" s="51" t="s">
        <v>394</v>
      </c>
      <c r="B10" s="49" t="s">
        <v>395</v>
      </c>
    </row>
    <row r="11" spans="1:2" x14ac:dyDescent="0.3">
      <c r="A11" s="52" t="s">
        <v>396</v>
      </c>
      <c r="B11" s="50" t="s">
        <v>397</v>
      </c>
    </row>
    <row r="12" spans="1:2" x14ac:dyDescent="0.3">
      <c r="A12" s="51" t="s">
        <v>398</v>
      </c>
      <c r="B12" s="49" t="s">
        <v>399</v>
      </c>
    </row>
    <row r="13" spans="1:2" x14ac:dyDescent="0.3">
      <c r="A13" s="52" t="s">
        <v>400</v>
      </c>
      <c r="B13" s="50" t="s">
        <v>401</v>
      </c>
    </row>
    <row r="14" spans="1:2" x14ac:dyDescent="0.3">
      <c r="A14" s="51" t="s">
        <v>150</v>
      </c>
      <c r="B14" s="49" t="s">
        <v>402</v>
      </c>
    </row>
    <row r="15" spans="1:2" x14ac:dyDescent="0.3">
      <c r="A15" s="52" t="s">
        <v>403</v>
      </c>
      <c r="B15" s="50" t="s">
        <v>404</v>
      </c>
    </row>
    <row r="16" spans="1:2" x14ac:dyDescent="0.3">
      <c r="A16" s="51" t="s">
        <v>405</v>
      </c>
      <c r="B16" s="49" t="s">
        <v>406</v>
      </c>
    </row>
    <row r="17" spans="1:2" x14ac:dyDescent="0.3">
      <c r="A17" s="52" t="s">
        <v>407</v>
      </c>
      <c r="B17" s="50" t="s">
        <v>408</v>
      </c>
    </row>
    <row r="18" spans="1:2" x14ac:dyDescent="0.3">
      <c r="A18" s="51" t="s">
        <v>409</v>
      </c>
      <c r="B18" s="49" t="s">
        <v>410</v>
      </c>
    </row>
    <row r="19" spans="1:2" x14ac:dyDescent="0.3">
      <c r="A19" s="52" t="s">
        <v>411</v>
      </c>
      <c r="B19" s="50" t="s">
        <v>412</v>
      </c>
    </row>
    <row r="20" spans="1:2" x14ac:dyDescent="0.3">
      <c r="A20" s="51" t="s">
        <v>413</v>
      </c>
      <c r="B20" s="49" t="s">
        <v>414</v>
      </c>
    </row>
    <row r="21" spans="1:2" x14ac:dyDescent="0.3">
      <c r="A21" s="52" t="s">
        <v>415</v>
      </c>
      <c r="B21" s="50" t="s">
        <v>416</v>
      </c>
    </row>
    <row r="22" spans="1:2" x14ac:dyDescent="0.3">
      <c r="A22" s="51" t="s">
        <v>417</v>
      </c>
      <c r="B22" s="49" t="s">
        <v>418</v>
      </c>
    </row>
    <row r="23" spans="1:2" x14ac:dyDescent="0.3">
      <c r="A23" s="52" t="s">
        <v>419</v>
      </c>
      <c r="B23" s="50" t="s">
        <v>420</v>
      </c>
    </row>
  </sheetData>
  <sortState ref="A2:B23">
    <sortCondition ref="A2:A2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L50"/>
  <sheetViews>
    <sheetView topLeftCell="A19" workbookViewId="0">
      <selection activeCell="A47" sqref="A47"/>
    </sheetView>
  </sheetViews>
  <sheetFormatPr defaultRowHeight="15.6" x14ac:dyDescent="0.3"/>
  <cols>
    <col min="1" max="1" width="21.8984375" customWidth="1"/>
    <col min="2" max="2" width="8.3984375" customWidth="1"/>
    <col min="3" max="9" width="10.8984375" customWidth="1"/>
    <col min="10" max="11" width="12.19921875" customWidth="1"/>
  </cols>
  <sheetData>
    <row r="1" spans="1:12" x14ac:dyDescent="0.3">
      <c r="C1" s="15" t="s">
        <v>344</v>
      </c>
    </row>
    <row r="2" spans="1:12" x14ac:dyDescent="0.3">
      <c r="A2" s="5"/>
      <c r="B2" s="5"/>
      <c r="L2" s="5"/>
    </row>
    <row r="3" spans="1:12" x14ac:dyDescent="0.3">
      <c r="A3" s="5" t="s">
        <v>345</v>
      </c>
      <c r="B3" s="5" t="s">
        <v>346</v>
      </c>
      <c r="C3" s="9" t="s">
        <v>347</v>
      </c>
      <c r="D3" s="9"/>
      <c r="E3" s="9" t="s">
        <v>348</v>
      </c>
      <c r="F3" s="9"/>
      <c r="G3" s="9" t="s">
        <v>349</v>
      </c>
      <c r="H3" s="9"/>
      <c r="I3" s="9" t="s">
        <v>350</v>
      </c>
      <c r="J3" s="9"/>
      <c r="K3" s="9"/>
      <c r="L3" s="5" t="s">
        <v>351</v>
      </c>
    </row>
    <row r="4" spans="1:12" x14ac:dyDescent="0.3">
      <c r="C4" s="10" t="s">
        <v>352</v>
      </c>
      <c r="D4" s="10" t="s">
        <v>353</v>
      </c>
      <c r="E4" s="10" t="s">
        <v>352</v>
      </c>
      <c r="F4" s="10" t="s">
        <v>353</v>
      </c>
      <c r="G4" s="10" t="s">
        <v>352</v>
      </c>
      <c r="H4" s="10" t="s">
        <v>353</v>
      </c>
      <c r="I4" s="10"/>
      <c r="J4" s="10" t="s">
        <v>352</v>
      </c>
      <c r="K4" s="10" t="s">
        <v>353</v>
      </c>
    </row>
    <row r="5" spans="1:12" s="14" customFormat="1" ht="31.2" x14ac:dyDescent="0.3">
      <c r="A5" s="13" t="str">
        <f>[1]Electrification!C8</f>
        <v>Require Shared Mobility to use EVs</v>
      </c>
      <c r="B5" s="13" t="s">
        <v>354</v>
      </c>
      <c r="C5" s="4">
        <v>806508.48335970123</v>
      </c>
      <c r="D5" s="4">
        <v>677086.86463641515</v>
      </c>
      <c r="E5" s="4">
        <v>702677.19570030004</v>
      </c>
      <c r="F5" s="4">
        <v>516054.5540911752</v>
      </c>
      <c r="G5" s="4">
        <v>670151.73209615028</v>
      </c>
      <c r="H5" s="4">
        <v>465610.69777579885</v>
      </c>
      <c r="I5" s="12" t="s">
        <v>355</v>
      </c>
      <c r="J5" s="4">
        <v>73142029.212644666</v>
      </c>
      <c r="K5" s="4">
        <v>50817911.269012712</v>
      </c>
      <c r="L5" s="6" t="s">
        <v>356</v>
      </c>
    </row>
    <row r="6" spans="1:12" s="14" customFormat="1" x14ac:dyDescent="0.3">
      <c r="A6" s="13"/>
      <c r="B6" s="13"/>
      <c r="C6" s="4"/>
      <c r="D6" s="4"/>
      <c r="E6" s="4"/>
      <c r="F6" s="4"/>
      <c r="G6" s="4"/>
      <c r="H6" s="4"/>
      <c r="I6" s="12" t="s">
        <v>357</v>
      </c>
      <c r="J6" s="4">
        <v>1276717.1163815465</v>
      </c>
      <c r="K6" s="4">
        <v>887042.61878327606</v>
      </c>
      <c r="L6" s="6"/>
    </row>
    <row r="7" spans="1:12" s="14" customFormat="1" x14ac:dyDescent="0.3">
      <c r="A7" s="13"/>
      <c r="B7" s="13"/>
      <c r="C7" s="4"/>
      <c r="D7" s="4"/>
      <c r="E7" s="4"/>
      <c r="F7" s="4"/>
      <c r="G7" s="4"/>
      <c r="H7" s="4"/>
      <c r="I7" s="12" t="s">
        <v>358</v>
      </c>
      <c r="J7" s="4">
        <v>12509793.693903761</v>
      </c>
      <c r="K7" s="4">
        <v>19401483.198221684</v>
      </c>
      <c r="L7" s="6"/>
    </row>
    <row r="8" spans="1:12" x14ac:dyDescent="0.3">
      <c r="A8" s="2"/>
      <c r="B8" s="2"/>
      <c r="C8" s="7">
        <v>865340.00668214844</v>
      </c>
      <c r="D8" s="7">
        <v>717962.06545056088</v>
      </c>
      <c r="E8" s="7">
        <v>829152.4615367204</v>
      </c>
      <c r="F8" s="7">
        <v>603784.57737502013</v>
      </c>
      <c r="G8" s="7">
        <v>817892.91435785021</v>
      </c>
      <c r="H8" s="7">
        <v>568258.90663429932</v>
      </c>
      <c r="I8" s="7"/>
      <c r="J8" s="7"/>
      <c r="K8" s="7"/>
      <c r="L8" s="8" t="s">
        <v>359</v>
      </c>
    </row>
    <row r="9" spans="1:12" x14ac:dyDescent="0.3">
      <c r="A9" s="2"/>
      <c r="B9" s="2"/>
    </row>
    <row r="10" spans="1:12" x14ac:dyDescent="0.3">
      <c r="A10" s="2"/>
      <c r="B10" s="2"/>
      <c r="C10" s="11" t="s">
        <v>360</v>
      </c>
      <c r="D10" s="11" t="s">
        <v>361</v>
      </c>
      <c r="E10" s="11" t="s">
        <v>360</v>
      </c>
      <c r="F10" s="11" t="s">
        <v>361</v>
      </c>
      <c r="G10" s="11" t="s">
        <v>360</v>
      </c>
      <c r="H10" s="11" t="s">
        <v>361</v>
      </c>
      <c r="I10" s="11"/>
      <c r="J10" s="11" t="s">
        <v>360</v>
      </c>
      <c r="K10" s="11" t="s">
        <v>361</v>
      </c>
    </row>
    <row r="11" spans="1:12" s="14" customFormat="1" ht="62.4" x14ac:dyDescent="0.3">
      <c r="A11" s="13" t="str">
        <f>[1]Electrification!C9</f>
        <v xml:space="preserve">Programs to support commercial light/ medium truck EV adoption </v>
      </c>
      <c r="B11" s="13" t="s">
        <v>354</v>
      </c>
      <c r="C11" s="4">
        <v>613032.00979003345</v>
      </c>
      <c r="D11" s="4">
        <v>605565.25361784745</v>
      </c>
      <c r="E11" s="4">
        <v>569346.14479023637</v>
      </c>
      <c r="F11" s="4">
        <v>552027.45654605993</v>
      </c>
      <c r="G11" s="4">
        <v>556527.12648913765</v>
      </c>
      <c r="H11" s="4">
        <v>536317.52381457016</v>
      </c>
      <c r="I11" s="12" t="s">
        <v>355</v>
      </c>
      <c r="J11" s="4">
        <v>72418650.629353106</v>
      </c>
      <c r="K11" s="4">
        <v>71499028.528538331</v>
      </c>
      <c r="L11" s="6" t="s">
        <v>362</v>
      </c>
    </row>
    <row r="12" spans="1:12" s="14" customFormat="1" x14ac:dyDescent="0.3">
      <c r="A12" s="13"/>
      <c r="B12" s="13"/>
      <c r="C12" s="4"/>
      <c r="D12" s="4"/>
      <c r="E12" s="4"/>
      <c r="F12" s="4"/>
      <c r="G12" s="4"/>
      <c r="H12" s="4"/>
      <c r="I12" s="12" t="s">
        <v>357</v>
      </c>
      <c r="J12" s="4">
        <v>13818480.966658065</v>
      </c>
      <c r="K12" s="4">
        <v>12535362.282009184</v>
      </c>
      <c r="L12" t="s">
        <v>363</v>
      </c>
    </row>
    <row r="13" spans="1:12" s="14" customFormat="1" x14ac:dyDescent="0.3">
      <c r="A13" s="13"/>
      <c r="B13" s="13"/>
      <c r="C13" s="4"/>
      <c r="D13" s="4"/>
      <c r="E13" s="4"/>
      <c r="F13" s="4"/>
      <c r="G13" s="4"/>
      <c r="H13" s="4"/>
      <c r="I13" s="12" t="s">
        <v>364</v>
      </c>
      <c r="J13" s="4">
        <v>623253.62846462696</v>
      </c>
      <c r="K13" s="4">
        <v>623253.62846462696</v>
      </c>
      <c r="L13" s="6"/>
    </row>
    <row r="14" spans="1:12" s="14" customFormat="1" x14ac:dyDescent="0.3">
      <c r="A14" s="13"/>
      <c r="B14" s="13"/>
      <c r="C14" s="4"/>
      <c r="D14" s="4"/>
      <c r="E14" s="4"/>
      <c r="F14" s="4"/>
      <c r="G14" s="4"/>
      <c r="H14" s="4"/>
      <c r="I14" s="12" t="s">
        <v>358</v>
      </c>
      <c r="J14" s="4">
        <v>17236312.895130139</v>
      </c>
      <c r="K14" s="4">
        <v>18354625.247040018</v>
      </c>
      <c r="L14" s="6"/>
    </row>
    <row r="15" spans="1:12" s="14" customFormat="1" x14ac:dyDescent="0.3">
      <c r="A15" s="13"/>
      <c r="B15" s="13"/>
      <c r="C15" s="4"/>
      <c r="D15" s="4"/>
      <c r="E15" s="4"/>
      <c r="F15" s="4"/>
      <c r="G15" s="4"/>
      <c r="H15" s="4"/>
      <c r="I15" s="4"/>
      <c r="J15" s="4"/>
      <c r="K15" s="4"/>
      <c r="L15" s="6"/>
    </row>
    <row r="16" spans="1:12" x14ac:dyDescent="0.3">
      <c r="A16" s="2"/>
      <c r="B16" s="2"/>
      <c r="C16" s="4"/>
      <c r="D16" s="12" t="s">
        <v>365</v>
      </c>
      <c r="E16" s="4"/>
      <c r="F16" s="12" t="s">
        <v>365</v>
      </c>
      <c r="G16" s="4"/>
      <c r="H16" s="12" t="s">
        <v>365</v>
      </c>
      <c r="I16" s="12"/>
      <c r="J16" s="12"/>
      <c r="K16" s="12" t="s">
        <v>365</v>
      </c>
      <c r="L16" s="12"/>
    </row>
    <row r="17" spans="1:12" s="14" customFormat="1" ht="31.2" x14ac:dyDescent="0.3">
      <c r="A17" s="13" t="str">
        <f>[1]Electrification!C10</f>
        <v>Ban MDV-ICE vehicles from the city</v>
      </c>
      <c r="B17" s="13" t="s">
        <v>354</v>
      </c>
      <c r="C17" s="4"/>
      <c r="D17" s="4">
        <v>601831.87553175446</v>
      </c>
      <c r="E17" s="4"/>
      <c r="F17" s="4">
        <v>543368.11242397164</v>
      </c>
      <c r="G17" s="4"/>
      <c r="H17" s="4">
        <v>526212.72247728636</v>
      </c>
      <c r="I17" s="12" t="s">
        <v>355</v>
      </c>
      <c r="J17" s="4"/>
      <c r="K17" s="4">
        <v>71039217.478130952</v>
      </c>
      <c r="L17" s="14" t="s">
        <v>366</v>
      </c>
    </row>
    <row r="18" spans="1:12" s="14" customFormat="1" x14ac:dyDescent="0.3">
      <c r="A18" s="13"/>
      <c r="B18" s="13"/>
      <c r="C18" s="4"/>
      <c r="D18" s="4"/>
      <c r="E18" s="4"/>
      <c r="F18" s="4"/>
      <c r="G18" s="4"/>
      <c r="H18" s="4"/>
      <c r="I18" s="12" t="s">
        <v>357</v>
      </c>
      <c r="J18" s="4"/>
      <c r="K18" s="4">
        <v>11893802.939684743</v>
      </c>
    </row>
    <row r="19" spans="1:12" s="14" customFormat="1" x14ac:dyDescent="0.3">
      <c r="A19" s="13"/>
      <c r="B19" s="13"/>
      <c r="C19" s="4"/>
      <c r="D19" s="4"/>
      <c r="E19" s="4"/>
      <c r="F19" s="4"/>
      <c r="G19" s="4"/>
      <c r="H19" s="4"/>
      <c r="I19" s="12" t="s">
        <v>364</v>
      </c>
      <c r="J19" s="4"/>
      <c r="K19" s="4">
        <v>623253.62846462696</v>
      </c>
    </row>
    <row r="20" spans="1:12" s="14" customFormat="1" x14ac:dyDescent="0.3">
      <c r="A20" s="13"/>
      <c r="B20" s="13"/>
      <c r="C20" s="4"/>
      <c r="D20" s="4"/>
      <c r="E20" s="4"/>
      <c r="F20" s="4"/>
      <c r="G20" s="4"/>
      <c r="H20" s="4"/>
      <c r="I20" s="12" t="s">
        <v>358</v>
      </c>
      <c r="J20" s="4"/>
      <c r="K20" s="4">
        <v>18913781.42299496</v>
      </c>
    </row>
    <row r="21" spans="1:12" s="14" customFormat="1" x14ac:dyDescent="0.3">
      <c r="A21" s="13"/>
      <c r="B21" s="13"/>
      <c r="C21" s="4"/>
      <c r="D21" s="4"/>
      <c r="E21" s="4"/>
      <c r="F21" s="4"/>
      <c r="G21" s="4"/>
      <c r="H21" s="4"/>
      <c r="I21" s="12"/>
      <c r="J21" s="4"/>
      <c r="K21" s="4"/>
    </row>
    <row r="22" spans="1:12" s="14" customFormat="1" x14ac:dyDescent="0.3">
      <c r="A22" s="13"/>
      <c r="B22" s="13"/>
      <c r="C22" s="4"/>
      <c r="D22" s="4"/>
      <c r="E22" s="4"/>
      <c r="F22" s="4"/>
      <c r="G22" s="4"/>
      <c r="H22" s="4"/>
      <c r="I22" s="12"/>
      <c r="J22" s="4"/>
      <c r="K22" s="4"/>
    </row>
    <row r="23" spans="1:12" x14ac:dyDescent="0.3">
      <c r="A23" s="2"/>
      <c r="B23" s="2"/>
      <c r="C23" s="11" t="s">
        <v>360</v>
      </c>
      <c r="D23" s="12" t="s">
        <v>367</v>
      </c>
      <c r="E23" s="11" t="s">
        <v>360</v>
      </c>
      <c r="F23" s="12" t="s">
        <v>367</v>
      </c>
      <c r="G23" s="11" t="s">
        <v>360</v>
      </c>
      <c r="H23" s="12" t="s">
        <v>367</v>
      </c>
      <c r="I23" s="12"/>
      <c r="J23" s="11" t="s">
        <v>360</v>
      </c>
      <c r="K23" s="12" t="s">
        <v>367</v>
      </c>
    </row>
    <row r="24" spans="1:12" ht="31.2" x14ac:dyDescent="0.3">
      <c r="A24" s="2" t="str">
        <f>[1]Electrification!C11</f>
        <v>Require CAVs to be clean technology</v>
      </c>
      <c r="B24" s="13" t="s">
        <v>354</v>
      </c>
      <c r="C24" s="4">
        <v>-3769.1720553549267</v>
      </c>
      <c r="D24" s="4">
        <v>-198315.37945976263</v>
      </c>
      <c r="E24" s="4">
        <v>-3769.1720553549267</v>
      </c>
      <c r="F24" s="4">
        <v>-336398.58230637683</v>
      </c>
      <c r="G24" s="4">
        <v>-3769.1720553549267</v>
      </c>
      <c r="H24" s="4">
        <v>-376917.20553549915</v>
      </c>
      <c r="I24" s="12" t="s">
        <v>355</v>
      </c>
      <c r="J24" s="4">
        <v>81217655.297923982</v>
      </c>
      <c r="K24" s="4">
        <v>40812892.109509535</v>
      </c>
      <c r="L24" s="6" t="s">
        <v>368</v>
      </c>
    </row>
    <row r="25" spans="1:12" x14ac:dyDescent="0.3">
      <c r="A25" s="2"/>
      <c r="B25" s="2"/>
      <c r="C25" s="4"/>
      <c r="D25" s="4"/>
      <c r="E25" s="4"/>
      <c r="F25" s="4"/>
      <c r="G25" s="4"/>
      <c r="H25" s="4"/>
      <c r="I25" s="12" t="s">
        <v>357</v>
      </c>
      <c r="J25" s="4">
        <v>2054445.3047664184</v>
      </c>
      <c r="K25" s="4">
        <v>1032384.5752595067</v>
      </c>
      <c r="L25" t="s">
        <v>369</v>
      </c>
    </row>
    <row r="26" spans="1:12" x14ac:dyDescent="0.3">
      <c r="A26" s="2"/>
      <c r="B26" s="2"/>
      <c r="C26" s="4"/>
      <c r="D26" s="4"/>
      <c r="E26" s="4"/>
      <c r="F26" s="4"/>
      <c r="G26" s="4"/>
      <c r="H26" s="4"/>
      <c r="I26" s="12" t="s">
        <v>358</v>
      </c>
      <c r="J26" s="4">
        <v>4037031.413916464</v>
      </c>
      <c r="K26" s="4">
        <v>19711129.672639783</v>
      </c>
    </row>
    <row r="27" spans="1:12" x14ac:dyDescent="0.3">
      <c r="A27" s="2"/>
      <c r="B27" s="2"/>
      <c r="C27" s="4"/>
      <c r="D27" s="4"/>
      <c r="E27" s="4"/>
      <c r="F27" s="4"/>
      <c r="G27" s="4"/>
      <c r="H27" s="4"/>
      <c r="I27" s="12"/>
      <c r="J27" s="4"/>
      <c r="K27" s="4"/>
    </row>
    <row r="28" spans="1:12" x14ac:dyDescent="0.3">
      <c r="A28" s="2"/>
      <c r="B28" s="2"/>
      <c r="C28" s="12" t="s">
        <v>370</v>
      </c>
      <c r="D28" s="12" t="s">
        <v>371</v>
      </c>
      <c r="E28" s="12" t="s">
        <v>370</v>
      </c>
      <c r="F28" s="12" t="s">
        <v>371</v>
      </c>
      <c r="G28" s="12" t="s">
        <v>370</v>
      </c>
      <c r="H28" s="12" t="s">
        <v>371</v>
      </c>
      <c r="I28" s="4"/>
      <c r="J28" s="12" t="s">
        <v>370</v>
      </c>
      <c r="K28" s="12" t="s">
        <v>371</v>
      </c>
    </row>
    <row r="29" spans="1:12" ht="31.2" x14ac:dyDescent="0.3">
      <c r="A29" s="2" t="str">
        <f>[1]Electrification!C14</f>
        <v>Electrify BPS and MBTA  Buses</v>
      </c>
      <c r="B29" s="13" t="s">
        <v>354</v>
      </c>
      <c r="C29" s="4">
        <v>969034.95107676205</v>
      </c>
      <c r="D29" s="4">
        <v>950163.84785621241</v>
      </c>
      <c r="E29" s="4">
        <v>802411.29759963625</v>
      </c>
      <c r="F29" s="4">
        <v>761099.10218640801</v>
      </c>
      <c r="G29" s="4">
        <v>753517.87032449502</v>
      </c>
      <c r="H29" s="4">
        <v>705620.64399758505</v>
      </c>
      <c r="I29" s="12" t="s">
        <v>355</v>
      </c>
      <c r="J29" s="4">
        <v>71039217.478130952</v>
      </c>
      <c r="K29" s="4">
        <v>71039217.478130952</v>
      </c>
      <c r="L29" s="6" t="s">
        <v>372</v>
      </c>
    </row>
    <row r="30" spans="1:12" x14ac:dyDescent="0.3">
      <c r="A30" s="17" t="s">
        <v>373</v>
      </c>
      <c r="B30" s="2"/>
      <c r="C30" s="4">
        <f>D29-C29</f>
        <v>-18871.103220549645</v>
      </c>
      <c r="D30" s="4"/>
      <c r="E30" s="4">
        <f>F29-E29</f>
        <v>-41312.195413228241</v>
      </c>
      <c r="F30" s="4"/>
      <c r="G30" s="4">
        <f>H29-G29</f>
        <v>-47897.226326909964</v>
      </c>
      <c r="H30" s="4"/>
      <c r="I30" s="12" t="s">
        <v>357</v>
      </c>
      <c r="J30" s="4">
        <v>11893802.939684743</v>
      </c>
      <c r="K30" s="4">
        <v>7125557.709075978</v>
      </c>
      <c r="L30" t="s">
        <v>363</v>
      </c>
    </row>
    <row r="31" spans="1:12" x14ac:dyDescent="0.3">
      <c r="A31" s="15" t="s">
        <v>374</v>
      </c>
      <c r="B31" s="15"/>
      <c r="C31" s="16">
        <v>-7332.3549495391508</v>
      </c>
      <c r="D31" s="15"/>
      <c r="E31" s="16">
        <v>-15099.378434670734</v>
      </c>
      <c r="F31" s="16"/>
      <c r="G31" s="16">
        <v>-17383.797106520873</v>
      </c>
      <c r="H31" s="4"/>
      <c r="I31" s="12" t="s">
        <v>364</v>
      </c>
      <c r="J31" s="4">
        <v>623253.62846462696</v>
      </c>
      <c r="K31" s="4">
        <v>0</v>
      </c>
    </row>
    <row r="32" spans="1:12" x14ac:dyDescent="0.3">
      <c r="C32" s="4"/>
      <c r="D32" s="4"/>
      <c r="E32" s="4"/>
      <c r="F32" s="4"/>
      <c r="G32" s="4"/>
      <c r="H32" s="4"/>
      <c r="I32" s="12" t="s">
        <v>358</v>
      </c>
      <c r="J32" s="4">
        <v>18913781.42299496</v>
      </c>
      <c r="K32" s="4">
        <v>21461114.312222898</v>
      </c>
    </row>
    <row r="33" spans="1:12" x14ac:dyDescent="0.3">
      <c r="C33" s="4"/>
      <c r="D33" s="4"/>
      <c r="E33" s="4"/>
      <c r="F33" s="4"/>
      <c r="G33" s="4"/>
      <c r="H33" s="4"/>
      <c r="I33" s="4"/>
      <c r="J33" s="4"/>
      <c r="K33" s="4"/>
    </row>
    <row r="34" spans="1:12" x14ac:dyDescent="0.3">
      <c r="C34" s="12" t="s">
        <v>370</v>
      </c>
      <c r="D34" s="12" t="s">
        <v>371</v>
      </c>
      <c r="E34" s="12" t="s">
        <v>370</v>
      </c>
      <c r="F34" s="12" t="s">
        <v>371</v>
      </c>
      <c r="G34" s="12" t="s">
        <v>370</v>
      </c>
      <c r="H34" s="12" t="s">
        <v>371</v>
      </c>
      <c r="J34" s="12" t="s">
        <v>370</v>
      </c>
      <c r="K34" s="12" t="s">
        <v>371</v>
      </c>
    </row>
    <row r="35" spans="1:12" x14ac:dyDescent="0.3">
      <c r="A35" t="str">
        <f>[1]Electrification!C15</f>
        <v>Electrify commuter rail</v>
      </c>
      <c r="B35" s="13" t="s">
        <v>354</v>
      </c>
      <c r="C35" s="4">
        <v>950163.84785621241</v>
      </c>
      <c r="D35" s="4">
        <v>924625.85011427966</v>
      </c>
      <c r="E35" s="4">
        <v>761099.10218640801</v>
      </c>
      <c r="F35" s="4">
        <v>713640.50174403726</v>
      </c>
      <c r="G35" s="4">
        <v>705620.64399758505</v>
      </c>
      <c r="H35" s="4">
        <v>651729.74314890825</v>
      </c>
      <c r="I35" s="12" t="s">
        <v>355</v>
      </c>
      <c r="J35" s="4">
        <v>71039217.478130952</v>
      </c>
      <c r="K35" s="4">
        <v>71039217.478130952</v>
      </c>
      <c r="L35" s="6" t="s">
        <v>375</v>
      </c>
    </row>
    <row r="36" spans="1:12" x14ac:dyDescent="0.3">
      <c r="A36" s="17" t="s">
        <v>373</v>
      </c>
      <c r="B36" s="2"/>
      <c r="C36" s="4">
        <f>D35-C35</f>
        <v>-25537.997741932748</v>
      </c>
      <c r="D36" s="4"/>
      <c r="E36" s="4">
        <f>F35-E35</f>
        <v>-47458.600442370749</v>
      </c>
      <c r="F36" s="4"/>
      <c r="G36" s="4">
        <f>H35-G35</f>
        <v>-53890.9008486768</v>
      </c>
      <c r="H36" s="4"/>
      <c r="I36" s="12" t="s">
        <v>357</v>
      </c>
      <c r="J36" s="4">
        <v>7125557.709075978</v>
      </c>
      <c r="K36" s="4">
        <v>1330837.1877128801</v>
      </c>
      <c r="L36" t="s">
        <v>363</v>
      </c>
    </row>
    <row r="37" spans="1:12" x14ac:dyDescent="0.3">
      <c r="A37" s="15"/>
      <c r="I37" s="12" t="s">
        <v>364</v>
      </c>
      <c r="J37" s="4">
        <v>0</v>
      </c>
      <c r="K37" s="4">
        <v>0</v>
      </c>
    </row>
    <row r="38" spans="1:12" x14ac:dyDescent="0.3">
      <c r="I38" s="12" t="s">
        <v>358</v>
      </c>
      <c r="J38" s="4">
        <v>21461114.312222898</v>
      </c>
      <c r="K38" s="4">
        <v>23949365.406736992</v>
      </c>
    </row>
    <row r="40" spans="1:12" x14ac:dyDescent="0.3">
      <c r="C40" s="5" t="s">
        <v>376</v>
      </c>
      <c r="D40" s="5" t="s">
        <v>371</v>
      </c>
      <c r="E40" s="5" t="s">
        <v>376</v>
      </c>
      <c r="F40" s="5" t="s">
        <v>371</v>
      </c>
      <c r="G40" s="5" t="s">
        <v>376</v>
      </c>
      <c r="H40" s="5" t="s">
        <v>371</v>
      </c>
      <c r="J40" s="5" t="s">
        <v>376</v>
      </c>
      <c r="K40" s="5" t="s">
        <v>371</v>
      </c>
    </row>
    <row r="41" spans="1:12" x14ac:dyDescent="0.3">
      <c r="A41" t="str">
        <f>[1]Electrification!C12</f>
        <v>Electrify public vehicle fleets</v>
      </c>
      <c r="B41" s="13" t="s">
        <v>354</v>
      </c>
      <c r="C41" s="4">
        <v>1129538.5162559683</v>
      </c>
      <c r="D41" s="4">
        <v>1129296.3375524587</v>
      </c>
      <c r="E41" s="4">
        <v>1127872.0856334004</v>
      </c>
      <c r="F41" s="4">
        <v>1127403.4188914471</v>
      </c>
      <c r="G41" s="4">
        <v>1127383.0944082453</v>
      </c>
      <c r="H41" s="4">
        <v>1126847.9678557836</v>
      </c>
      <c r="I41" s="12" t="s">
        <v>355</v>
      </c>
      <c r="J41" s="18">
        <v>106936342.92090869</v>
      </c>
      <c r="K41" s="18">
        <v>106878242.63574857</v>
      </c>
    </row>
    <row r="42" spans="1:12" x14ac:dyDescent="0.3">
      <c r="C42" s="4">
        <f>D41-C41</f>
        <v>-242.17870350950398</v>
      </c>
      <c r="D42" s="4"/>
      <c r="E42" s="4">
        <f>F41-E41</f>
        <v>-468.66674195323139</v>
      </c>
      <c r="F42" s="4"/>
      <c r="G42" s="4">
        <f>H41-G41</f>
        <v>-535.1265524616465</v>
      </c>
      <c r="H42" s="4"/>
      <c r="I42" s="12" t="s">
        <v>357</v>
      </c>
      <c r="J42" s="18">
        <v>17355211.014819212</v>
      </c>
      <c r="K42" s="18">
        <v>17353896.607720234</v>
      </c>
    </row>
    <row r="43" spans="1:12" x14ac:dyDescent="0.3">
      <c r="I43" s="12" t="s">
        <v>364</v>
      </c>
      <c r="J43" s="18">
        <v>623253.62846462696</v>
      </c>
      <c r="K43" s="18">
        <v>623253.62846462696</v>
      </c>
    </row>
    <row r="44" spans="1:12" x14ac:dyDescent="0.3">
      <c r="I44" s="12" t="s">
        <v>358</v>
      </c>
      <c r="J44" s="18">
        <v>189159.84552074288</v>
      </c>
      <c r="K44" s="18">
        <v>214868.95202903636</v>
      </c>
    </row>
    <row r="46" spans="1:12" x14ac:dyDescent="0.3">
      <c r="A46" t="str">
        <f>[1]Electrification!C13</f>
        <v>Electrify public truck fleets</v>
      </c>
      <c r="B46" s="13" t="s">
        <v>354</v>
      </c>
      <c r="C46" s="5" t="s">
        <v>376</v>
      </c>
      <c r="D46" s="5" t="s">
        <v>371</v>
      </c>
      <c r="E46" s="5" t="s">
        <v>376</v>
      </c>
      <c r="F46" s="5" t="s">
        <v>371</v>
      </c>
      <c r="G46" s="5" t="s">
        <v>376</v>
      </c>
      <c r="H46" s="5" t="s">
        <v>371</v>
      </c>
      <c r="J46" s="5" t="s">
        <v>376</v>
      </c>
      <c r="K46" s="5" t="s">
        <v>371</v>
      </c>
    </row>
    <row r="47" spans="1:12" x14ac:dyDescent="0.3">
      <c r="C47" s="4">
        <v>1082242.327271899</v>
      </c>
      <c r="D47" s="4">
        <v>1081991.6576004042</v>
      </c>
      <c r="E47" s="4">
        <v>1036296.6108996915</v>
      </c>
      <c r="F47" s="4">
        <v>1035715.1977943514</v>
      </c>
      <c r="G47" s="4">
        <v>1022814.4701881557</v>
      </c>
      <c r="H47" s="4">
        <v>1022136.0049555096</v>
      </c>
      <c r="I47" s="12" t="s">
        <v>355</v>
      </c>
      <c r="J47" s="18">
        <v>95466594.613998502</v>
      </c>
      <c r="K47" s="18">
        <v>95435721.586328298</v>
      </c>
    </row>
    <row r="48" spans="1:12" x14ac:dyDescent="0.3">
      <c r="C48" s="4">
        <f>D47-C47</f>
        <v>-250.66967149474658</v>
      </c>
      <c r="D48" s="4"/>
      <c r="E48" s="4">
        <f>F47-E47</f>
        <v>-581.41310534009244</v>
      </c>
      <c r="F48" s="4"/>
      <c r="G48" s="4">
        <f>H47-G47</f>
        <v>-678.46523264609277</v>
      </c>
      <c r="H48" s="4"/>
      <c r="I48" s="12" t="s">
        <v>357</v>
      </c>
      <c r="J48" s="18">
        <v>17211029.352679659</v>
      </c>
      <c r="K48" s="18">
        <v>17167953.225409307</v>
      </c>
    </row>
    <row r="49" spans="9:11" x14ac:dyDescent="0.3">
      <c r="I49" s="12" t="s">
        <v>364</v>
      </c>
      <c r="J49" s="18">
        <v>623253.62846462696</v>
      </c>
      <c r="K49" s="18">
        <v>623253.62846462696</v>
      </c>
    </row>
    <row r="50" spans="9:11" x14ac:dyDescent="0.3">
      <c r="I50" s="12" t="s">
        <v>358</v>
      </c>
      <c r="J50" s="18">
        <v>5215389.4039188856</v>
      </c>
      <c r="K50" s="18">
        <v>5252932.7471615747</v>
      </c>
    </row>
  </sheetData>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16FB94701F44D8482E0B1A7793DC4" ma:contentTypeVersion="8" ma:contentTypeDescription="Create a new document." ma:contentTypeScope="" ma:versionID="494dee9c711ed70787d50c905231e18d">
  <xsd:schema xmlns:xsd="http://www.w3.org/2001/XMLSchema" xmlns:xs="http://www.w3.org/2001/XMLSchema" xmlns:p="http://schemas.microsoft.com/office/2006/metadata/properties" xmlns:ns2="a21c1721-9025-4af2-923d-8827a714e2d6" xmlns:ns3="d63e92cf-a62f-4849-bc2b-bb4b50ae0371" targetNamespace="http://schemas.microsoft.com/office/2006/metadata/properties" ma:root="true" ma:fieldsID="8f5981508d33a28f85c4328ee87ba45d" ns2:_="" ns3:_="">
    <xsd:import namespace="a21c1721-9025-4af2-923d-8827a714e2d6"/>
    <xsd:import namespace="d63e92cf-a62f-4849-bc2b-bb4b50ae03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1c1721-9025-4af2-923d-8827a714e2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3e92cf-a62f-4849-bc2b-bb4b50ae03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37016-57B9-40C7-A5CA-0DB96CB25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1c1721-9025-4af2-923d-8827a714e2d6"/>
    <ds:schemaRef ds:uri="d63e92cf-a62f-4849-bc2b-bb4b50ae03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1284D2-86C4-441D-A079-2E5B8D9F5EE1}">
  <ds:schemaRefs>
    <ds:schemaRef ds:uri="http://schemas.microsoft.com/sharepoint/v3/contenttype/forms"/>
  </ds:schemaRefs>
</ds:datastoreItem>
</file>

<file path=customXml/itemProps3.xml><?xml version="1.0" encoding="utf-8"?>
<ds:datastoreItem xmlns:ds="http://schemas.openxmlformats.org/officeDocument/2006/customXml" ds:itemID="{AE3E509A-5047-4B56-A83A-C62D9B7E5C52}">
  <ds:schemaRef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www.w3.org/XML/1998/namespace"/>
    <ds:schemaRef ds:uri="d63e92cf-a62f-4849-bc2b-bb4b50ae0371"/>
    <ds:schemaRef ds:uri="a21c1721-9025-4af2-923d-8827a714e2d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Electrification</vt:lpstr>
      <vt:lpstr>Demand Management</vt:lpstr>
      <vt:lpstr>Abbreviations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Castigliego</dc:creator>
  <cp:keywords/>
  <dc:description/>
  <cp:lastModifiedBy>Michael Jay Walsh</cp:lastModifiedBy>
  <cp:revision/>
  <dcterms:created xsi:type="dcterms:W3CDTF">2018-11-12T15:33:36Z</dcterms:created>
  <dcterms:modified xsi:type="dcterms:W3CDTF">2019-02-15T21:58:43Z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0x01010038F16FB94701F44D8482E0B1A7793DC4</vt:lpwstr>
  </property>
  <property fmtid="{D5CDD505-2E9C-101B-9397-08002B2CF9AE}" pid="3" name="WorkbookGuid">
    <vt:lpwstr>5090cd95-b3ee-4922-909a-762dbc131c35</vt:lpwstr>
  </property>
</Properties>
</file>